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ltviln-001sv001\Vartotoju grupes\01 Rinkotyra\KONKURSAI\2023\LAKD_Kelias Nr. 147 Tauragė-Pašventys 10-10\EL komerciniai pasiulymai\"/>
    </mc:Choice>
  </mc:AlternateContent>
  <xr:revisionPtr revIDLastSave="0" documentId="13_ncr:1_{8199ED55-076E-428E-B026-4B255C06A558}" xr6:coauthVersionLast="47" xr6:coauthVersionMax="47" xr10:uidLastSave="{00000000-0000-0000-0000-000000000000}"/>
  <bookViews>
    <workbookView xWindow="-108" yWindow="-108" windowWidth="23256" windowHeight="12576" activeTab="1" xr2:uid="{6BC1EAF5-0D01-43F1-AE22-A39552859E42}"/>
  </bookViews>
  <sheets>
    <sheet name="kelio Nr." sheetId="1" r:id="rId1"/>
    <sheet name="santrauka"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37" i="1" l="1"/>
  <c r="G86" i="1"/>
  <c r="G87" i="1"/>
  <c r="G102" i="1"/>
  <c r="G107" i="1"/>
  <c r="G78" i="1" l="1"/>
  <c r="G79" i="1"/>
  <c r="G80" i="1"/>
  <c r="G66" i="1"/>
  <c r="G67" i="1"/>
  <c r="G68" i="1"/>
  <c r="G69" i="1"/>
  <c r="G55" i="1"/>
  <c r="G56" i="1"/>
  <c r="G57" i="1"/>
  <c r="G23" i="1"/>
  <c r="G134" i="1"/>
  <c r="G135" i="1"/>
  <c r="G136" i="1"/>
  <c r="G133" i="1"/>
  <c r="G132" i="1"/>
  <c r="G131" i="1"/>
  <c r="G129" i="1"/>
  <c r="G108" i="1"/>
  <c r="G106" i="1"/>
  <c r="G105" i="1"/>
  <c r="G104" i="1"/>
  <c r="G103" i="1"/>
  <c r="G101" i="1"/>
  <c r="G100" i="1"/>
  <c r="G99" i="1"/>
  <c r="G98" i="1"/>
  <c r="G97" i="1"/>
  <c r="G96" i="1"/>
  <c r="G95" i="1"/>
  <c r="G94" i="1"/>
  <c r="G93" i="1"/>
  <c r="G92" i="1"/>
  <c r="G91" i="1"/>
  <c r="G90" i="1"/>
  <c r="I90" i="1" s="1"/>
  <c r="G111" i="1"/>
  <c r="G110" i="1"/>
  <c r="G109" i="1"/>
  <c r="G116" i="1"/>
  <c r="G117" i="1"/>
  <c r="G118" i="1"/>
  <c r="G119" i="1"/>
  <c r="G59" i="1"/>
  <c r="G58" i="1"/>
  <c r="G54" i="1"/>
  <c r="G53" i="1"/>
  <c r="G52" i="1"/>
  <c r="G51" i="1"/>
  <c r="G50" i="1"/>
  <c r="G49" i="1"/>
  <c r="G48" i="1"/>
  <c r="G47" i="1"/>
  <c r="G46" i="1"/>
  <c r="G45" i="1"/>
  <c r="G44" i="1"/>
  <c r="G43" i="1"/>
  <c r="G60" i="1"/>
  <c r="G61" i="1"/>
  <c r="G62" i="1"/>
  <c r="G63" i="1"/>
  <c r="G64" i="1"/>
  <c r="G65" i="1"/>
  <c r="G39" i="1"/>
  <c r="G40" i="1"/>
  <c r="G28" i="1"/>
  <c r="G29" i="1"/>
  <c r="G30" i="1"/>
  <c r="G31" i="1"/>
  <c r="G16" i="1"/>
  <c r="G17" i="1"/>
  <c r="G18" i="1"/>
  <c r="G19" i="1"/>
  <c r="G20" i="1"/>
  <c r="G21" i="1"/>
  <c r="G22" i="1"/>
  <c r="G71" i="1"/>
  <c r="G72" i="1"/>
  <c r="G73" i="1"/>
  <c r="G74" i="1"/>
  <c r="G75" i="1"/>
  <c r="G76" i="1"/>
  <c r="G77" i="1"/>
  <c r="G81" i="1"/>
  <c r="G70" i="1"/>
  <c r="G33" i="1"/>
  <c r="G34" i="1"/>
  <c r="G35" i="1"/>
  <c r="G36" i="1"/>
  <c r="G37" i="1"/>
  <c r="G38" i="1"/>
  <c r="G41" i="1"/>
  <c r="G42" i="1"/>
  <c r="I81" i="1" l="1"/>
  <c r="I98" i="1"/>
  <c r="I108" i="1"/>
  <c r="I103" i="1"/>
  <c r="I97" i="1"/>
  <c r="I93" i="1"/>
  <c r="I111" i="1"/>
  <c r="I59" i="1"/>
  <c r="I50" i="1"/>
  <c r="I42" i="1"/>
  <c r="G120" i="1"/>
  <c r="G121" i="1"/>
  <c r="G122" i="1"/>
  <c r="G123" i="1"/>
  <c r="G124" i="1"/>
  <c r="G125" i="1"/>
  <c r="G139" i="1" s="1"/>
  <c r="G126" i="1"/>
  <c r="G127" i="1"/>
  <c r="G128" i="1"/>
  <c r="G130" i="1"/>
  <c r="G138" i="1"/>
  <c r="I138" i="1" l="1"/>
  <c r="C5" i="2"/>
  <c r="G5" i="1" l="1"/>
  <c r="G9" i="1" l="1"/>
  <c r="G10" i="1"/>
  <c r="G11" i="1"/>
  <c r="G12" i="1"/>
  <c r="G13" i="1"/>
  <c r="G14" i="1"/>
  <c r="G15" i="1"/>
  <c r="G89" i="1" l="1"/>
  <c r="G83" i="1"/>
  <c r="G84" i="1"/>
  <c r="G85" i="1"/>
  <c r="G88" i="1"/>
  <c r="G82" i="1"/>
  <c r="G25" i="1"/>
  <c r="G26" i="1"/>
  <c r="G27" i="1"/>
  <c r="G32" i="1"/>
  <c r="G24" i="1"/>
  <c r="G6" i="1"/>
  <c r="G7" i="1"/>
  <c r="G8" i="1"/>
  <c r="G112" i="1" l="1"/>
  <c r="C4" i="2" s="1"/>
  <c r="C6" i="2" s="1"/>
  <c r="I23" i="1"/>
  <c r="I32" i="1"/>
  <c r="I89" i="1"/>
</calcChain>
</file>

<file path=xl/sharedStrings.xml><?xml version="1.0" encoding="utf-8"?>
<sst xmlns="http://schemas.openxmlformats.org/spreadsheetml/2006/main" count="567" uniqueCount="299">
  <si>
    <t>Eilės Nr.</t>
  </si>
  <si>
    <t>Darbo pavadinimas, aprašymas</t>
  </si>
  <si>
    <t>Mato vnt.</t>
  </si>
  <si>
    <t>Kiekis</t>
  </si>
  <si>
    <r>
      <t xml:space="preserve">Vieneto kaina, Eur be PVM  </t>
    </r>
    <r>
      <rPr>
        <b/>
        <sz val="11"/>
        <color rgb="FFFF0000"/>
        <rFont val="Times New Roman"/>
        <family val="1"/>
        <charset val="186"/>
      </rPr>
      <t>(pildo Tiekėjas)</t>
    </r>
  </si>
  <si>
    <t>Iš viso, Eur be PVM</t>
  </si>
  <si>
    <t>1.1</t>
  </si>
  <si>
    <t>1.2</t>
  </si>
  <si>
    <t>1.3</t>
  </si>
  <si>
    <t>1.4</t>
  </si>
  <si>
    <t>1.5</t>
  </si>
  <si>
    <t>1.6</t>
  </si>
  <si>
    <t>1.7</t>
  </si>
  <si>
    <t>1.8</t>
  </si>
  <si>
    <t>1.9</t>
  </si>
  <si>
    <t>2.1</t>
  </si>
  <si>
    <t>2.2</t>
  </si>
  <si>
    <t>2.3</t>
  </si>
  <si>
    <t>2.4</t>
  </si>
  <si>
    <t>2.5</t>
  </si>
  <si>
    <t>2.6</t>
  </si>
  <si>
    <t>5.1</t>
  </si>
  <si>
    <t>5.2</t>
  </si>
  <si>
    <t>5.3</t>
  </si>
  <si>
    <t>5.4</t>
  </si>
  <si>
    <t>5.5</t>
  </si>
  <si>
    <t>5.6</t>
  </si>
  <si>
    <t>3.1</t>
  </si>
  <si>
    <t>3.2</t>
  </si>
  <si>
    <t>3.3</t>
  </si>
  <si>
    <t>3.4</t>
  </si>
  <si>
    <t>3.5</t>
  </si>
  <si>
    <t>3.6</t>
  </si>
  <si>
    <t>3.7</t>
  </si>
  <si>
    <t>Skyrius</t>
  </si>
  <si>
    <t>Iš viso skyriuje 1, Eur be PVM</t>
  </si>
  <si>
    <t>Iš viso skyriuje 2, Eur be PVM</t>
  </si>
  <si>
    <t>Iš viso skyriuje 3, Eur be PVM</t>
  </si>
  <si>
    <t>Iš viso skyriuje 4, Eur be PVM</t>
  </si>
  <si>
    <t>Iš viso skyriuje 5, Eur be PVM</t>
  </si>
  <si>
    <t>IŠ VISO ŽINIARAŠTYJE 1, EUR BE PVM</t>
  </si>
  <si>
    <t>Pastaba: Tiekėjas pildo pasirinktinai I arba II dangos konstrukcijos variantą</t>
  </si>
  <si>
    <t>1.10</t>
  </si>
  <si>
    <t>1.11</t>
  </si>
  <si>
    <t>1.12</t>
  </si>
  <si>
    <t>1.13</t>
  </si>
  <si>
    <t>1.14</t>
  </si>
  <si>
    <t>1.15</t>
  </si>
  <si>
    <t>3.8</t>
  </si>
  <si>
    <t>DARBŲ KIEKIŲ ŽINIARAŠTIS NR. 1 – SUSISIEKIMO DALIS</t>
  </si>
  <si>
    <t>1.16</t>
  </si>
  <si>
    <t>Pastaba: Rangovas statybvietės išlaidose arba laisvai pasirinktoje (-ose) darbų kiekių žiniaraščių eilutėje (-ėse) turi įsivertinti pranešimų skelbimą apie statybos pradžią, taip pat turi įsivertinti pranešimų skelbimą apie Rangovo, pagrindinių sričių vadovų (statinio projekto vykdymo priežiūros vadovo, statinio statybos vadovo, statinio statybos techninio prižiūrėtojo) pasamdymą ar paskyrimą arba jų pasikeitimą ir kitus su sutarties vykdymu susijusius dokumentus (įskaitant statybos užbaigimo akto gavimą).</t>
  </si>
  <si>
    <r>
      <t xml:space="preserve">Vieneto kaina, Eur be PVM  </t>
    </r>
    <r>
      <rPr>
        <b/>
        <sz val="11"/>
        <color rgb="FFFF0000"/>
        <rFont val="Times New Roman"/>
        <family val="1"/>
        <charset val="186"/>
      </rPr>
      <t>(pildo Teikėjas)</t>
    </r>
  </si>
  <si>
    <t>Iš viso skyriuje 1, 
Eur be PVM</t>
  </si>
  <si>
    <t>IŠ VISO ŽINIARAŠTYJE 2, EUR BE PVM</t>
  </si>
  <si>
    <t>DARBŲ KIEKIŲ ŽINIARAŠČIŲ SANTRAUKA</t>
  </si>
  <si>
    <t>Žiniaraščio pavadinimas</t>
  </si>
  <si>
    <t>Vertė, EUR be PVM</t>
  </si>
  <si>
    <t>Susiekimo dalis</t>
  </si>
  <si>
    <t>Vertės į pasiūlymo formą</t>
  </si>
  <si>
    <t>Iš viso žiniaraščiuose (Eur be PVM):</t>
  </si>
  <si>
    <t>Žiniaraščio priedas</t>
  </si>
  <si>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</si>
  <si>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Darbų kiekių žin. Nr.</t>
  </si>
  <si>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</si>
  <si>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</si>
  <si>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kompl.</t>
  </si>
  <si>
    <t>10.1</t>
  </si>
  <si>
    <t>km</t>
  </si>
  <si>
    <t>t</t>
  </si>
  <si>
    <t>m</t>
  </si>
  <si>
    <t>DARBŲ KIEKIŲ ŽINIARAŠTIS NR. 2 – ELEKTROTECHNIKOS DALIS</t>
  </si>
  <si>
    <t>1. Montavimo darbai</t>
  </si>
  <si>
    <t>Elektrotechnikos dalis</t>
  </si>
  <si>
    <t>1.17</t>
  </si>
  <si>
    <t>1.18</t>
  </si>
  <si>
    <t>1.19</t>
  </si>
  <si>
    <t>1.20</t>
  </si>
  <si>
    <t>1.21</t>
  </si>
  <si>
    <t>1. Paruošiamieji ir ardymo darbai</t>
  </si>
  <si>
    <t>Kelio ašinės linijos ir kelio juostos nužymėjimas trasoje</t>
  </si>
  <si>
    <t>Krūmų kirtimas mechanizuotų būdu</t>
  </si>
  <si>
    <t>Kelio ženklų skydų demontavimas nuo vienastiebių atramų</t>
  </si>
  <si>
    <t>Kelio ženklų skydų demontavimas nuo dvistiebių atramų</t>
  </si>
  <si>
    <t>Kelio ženklų vienastiebių atramų demontavimas</t>
  </si>
  <si>
    <t>Kelio ženklų dvistiebių atramų demontavimas</t>
  </si>
  <si>
    <r>
      <t xml:space="preserve">Kelio ženklų skydų ir atramų (be pamatų) / signalinių stulpelių / kt. pakrovimas ir išvežimas </t>
    </r>
    <r>
      <rPr>
        <i/>
        <sz val="11"/>
        <color theme="1"/>
        <rFont val="Times New Roman"/>
        <family val="1"/>
        <charset val="186"/>
      </rPr>
      <t>(žiūrėti TS dėl išvežimo)</t>
    </r>
  </si>
  <si>
    <t>Asfalto dangos frezavimas 4 cm storiu</t>
  </si>
  <si>
    <t>Betoninių kelio bortų ant betoninio pagrindo išardymas</t>
  </si>
  <si>
    <t>Statybinio laužo (kelio bortų / betoninių plokščių / / betoninių kelio ženklų pamatų ir kt.pakrovimas ir išvežimas rangovo pasirinktu atstumu</t>
  </si>
  <si>
    <t>Dirvožemio vid. 15 cm pašalinimas, perstumiant buldozeriu iki 50 m, pakrovimas ir vežimas (sandėliavimui)</t>
  </si>
  <si>
    <t>Dirvožemio vid. 15 cm pašalinimas, perstumiant buldozeriu iki 50 m, pakrovimas ir vežimas rangovo pasirinktu atstumu (į išlykį)</t>
  </si>
  <si>
    <t>ha</t>
  </si>
  <si>
    <r>
      <t>m</t>
    </r>
    <r>
      <rPr>
        <vertAlign val="superscript"/>
        <sz val="11"/>
        <color theme="1"/>
        <rFont val="Times New Roman"/>
        <family val="1"/>
        <charset val="186"/>
      </rPr>
      <t>3</t>
    </r>
  </si>
  <si>
    <t>vnt.</t>
  </si>
  <si>
    <r>
      <t>m</t>
    </r>
    <r>
      <rPr>
        <vertAlign val="superscript"/>
        <sz val="11"/>
        <color theme="1"/>
        <rFont val="Times New Roman"/>
        <family val="1"/>
        <charset val="186"/>
      </rPr>
      <t>2</t>
    </r>
  </si>
  <si>
    <t>Vnt.</t>
  </si>
  <si>
    <t>2. Žemės sankasos įrengimo darbai</t>
  </si>
  <si>
    <t>2.7</t>
  </si>
  <si>
    <t>2.8</t>
  </si>
  <si>
    <t>2.9</t>
  </si>
  <si>
    <t>Grunto kasimas ekskavatoriais iškasose, pakrovimas į autosavivarčius ir pervežimas (sandėliavimui )</t>
  </si>
  <si>
    <t>Grunto kasimas ekskavatoriais iškasose, pakrovimas į autosavivarčius ir pervežimas rangovo pasirinktu atstumu (į išlykį)</t>
  </si>
  <si>
    <t>Iškasto drenuojančio grunto atvežimas iš sandėliavimo vietos</t>
  </si>
  <si>
    <t>Žemės sankasos įrengimas iš esamo smėlingo grunto</t>
  </si>
  <si>
    <t>Žemės sankasos viršaus planiravimas mechanizuotu būdu</t>
  </si>
  <si>
    <t>Žemės sankasos viršaus tankinimas mechanizuotu būdu</t>
  </si>
  <si>
    <t>3. Vandes pralaidų įrengimo darbai</t>
  </si>
  <si>
    <t>3.9</t>
  </si>
  <si>
    <t>3.10</t>
  </si>
  <si>
    <r>
      <t>Neaustinės geotekstilės (svoris ≥ 200 g/m</t>
    </r>
    <r>
      <rPr>
        <vertAlign val="superscript"/>
        <sz val="11"/>
        <color theme="1"/>
        <rFont val="Times New Roman"/>
        <family val="1"/>
        <charset val="186"/>
      </rPr>
      <t>2</t>
    </r>
    <r>
      <rPr>
        <sz val="11"/>
        <color theme="1"/>
        <rFont val="Times New Roman"/>
        <family val="1"/>
        <charset val="186"/>
      </rPr>
      <t>) atraminėse prizmėse klojimas</t>
    </r>
  </si>
  <si>
    <r>
      <t>Neaustinės geotekstilės (svoris ≥ 200 g/m</t>
    </r>
    <r>
      <rPr>
        <vertAlign val="superscript"/>
        <sz val="11"/>
        <color theme="1"/>
        <rFont val="Times New Roman"/>
        <family val="1"/>
        <charset val="186"/>
      </rPr>
      <t>2</t>
    </r>
    <r>
      <rPr>
        <sz val="11"/>
        <color theme="1"/>
        <rFont val="Times New Roman"/>
        <family val="1"/>
        <charset val="186"/>
      </rPr>
      <t>) apkabai</t>
    </r>
  </si>
  <si>
    <r>
      <t>Neaustinės geotekstilės (svoris ≥ 200 g/m</t>
    </r>
    <r>
      <rPr>
        <vertAlign val="superscript"/>
        <sz val="11"/>
        <color theme="1"/>
        <rFont val="Times New Roman"/>
        <family val="1"/>
        <charset val="186"/>
      </rPr>
      <t>2</t>
    </r>
    <r>
      <rPr>
        <sz val="11"/>
        <color theme="1"/>
        <rFont val="Times New Roman"/>
        <family val="1"/>
        <charset val="186"/>
      </rPr>
      <t>)  tranšėjose įrengimas</t>
    </r>
  </si>
  <si>
    <t>Geomembranos (t ≥ 1,5 mm) atraminėse prizmėse klojimas</t>
  </si>
  <si>
    <t>Atraminės prizmės įrengimas iš šalčiui atsparaus grunto ir sutankinimas</t>
  </si>
  <si>
    <t>Smėlio pagrindo po vamzdžiais įrengimas</t>
  </si>
  <si>
    <r>
      <t>Vamzdžio apgaubimas neaustine geotekstile (svoris ≥ 170 g/m</t>
    </r>
    <r>
      <rPr>
        <vertAlign val="superscript"/>
        <sz val="11"/>
        <color theme="1"/>
        <rFont val="Times New Roman"/>
        <family val="1"/>
        <charset val="186"/>
      </rPr>
      <t>2</t>
    </r>
    <r>
      <rPr>
        <sz val="11"/>
        <color theme="1"/>
        <rFont val="Times New Roman"/>
        <family val="1"/>
        <charset val="186"/>
      </rPr>
      <t>)</t>
    </r>
  </si>
  <si>
    <t>Tranšėjos užpylimas pasluoksniui gerai drenuojančiu gruntu ir sutankinimas</t>
  </si>
  <si>
    <t>Vandens pralaidų antgalių ir griovių tvirtinimas betoninėmis plytelėmis ant skaldos pagrindo</t>
  </si>
  <si>
    <t>4.1</t>
  </si>
  <si>
    <t>4.2</t>
  </si>
  <si>
    <t>4.3</t>
  </si>
  <si>
    <t>4.4</t>
  </si>
  <si>
    <t>4.5</t>
  </si>
  <si>
    <t>4.6</t>
  </si>
  <si>
    <t>4.7</t>
  </si>
  <si>
    <t>4.8</t>
  </si>
  <si>
    <t>Drenažo pagrindo įrengimas iš skaldelės 5/11</t>
  </si>
  <si>
    <r>
      <t>Filtruojančios geosintetinės medžiagos paklojimas (svoris ≥ 170 g/m</t>
    </r>
    <r>
      <rPr>
        <vertAlign val="superscript"/>
        <sz val="11"/>
        <color theme="1"/>
        <rFont val="Times New Roman"/>
        <family val="1"/>
        <charset val="186"/>
      </rPr>
      <t>2</t>
    </r>
    <r>
      <rPr>
        <sz val="11"/>
        <color theme="1"/>
        <rFont val="Times New Roman"/>
        <family val="1"/>
        <charset val="186"/>
      </rPr>
      <t>)</t>
    </r>
  </si>
  <si>
    <t>Tranšėjos užpylimas apsauginiu šalčiui atspariu gruntu ir sutankinimas</t>
  </si>
  <si>
    <t>Plastikinio Ø160 mm vamzdžio ant smėlio pagrindo įrengimas</t>
  </si>
  <si>
    <t>Drenažo šulinių PVC Ø425 mm su jungiamosiomis fasoninėmis dalimis bei dugnu pastatymas
–	kalaus ketaus apvalus dangtis ant PVC Ø425 mm šulinio (atlaikantis 40 t apkrovą)</t>
  </si>
  <si>
    <t>Lietaus vandens surinkimo trapo su grotelėmis borte įrengimas</t>
  </si>
  <si>
    <t>5.Bortų įrengimo darbai</t>
  </si>
  <si>
    <t>Betoninių kelio bortų 100.15.30 ant C20/25 betono pagrindo įrengimas</t>
  </si>
  <si>
    <t>Betoninių nužemintų kelio bortų 100.15.22 ant C20/25 betono pagrindo įrengimas</t>
  </si>
  <si>
    <t>Betoninių nužemintų pereinamųjų kelio bortų 100.15.22/30 ant C20/25 betono pagrindo įrengimas</t>
  </si>
  <si>
    <t>Betoninių nusklembtų kelio bortų 100.15.22 ant C20/25 betono pagrindo įrengimas</t>
  </si>
  <si>
    <t>Betoninių vejos bortų 100.8.20 ant C20/25 betono pagrindo įrengimas</t>
  </si>
  <si>
    <t>Sandarinimo juostos tarp asfalto dangos ir borto įrengimas</t>
  </si>
  <si>
    <t>6. Pagrindų ir dangos įrengimo darbai (I dangos konstrukcijos variantas)</t>
  </si>
  <si>
    <t>6.1.1</t>
  </si>
  <si>
    <t>6.1.2</t>
  </si>
  <si>
    <t>6.1.3</t>
  </si>
  <si>
    <t>6.1.4</t>
  </si>
  <si>
    <t>6.1.5</t>
  </si>
  <si>
    <t>6.1.6</t>
  </si>
  <si>
    <t>6.1.7</t>
  </si>
  <si>
    <t>6.1.8</t>
  </si>
  <si>
    <t>Šalčiui nejautraus sluoksnio įrengimas</t>
  </si>
  <si>
    <t>10 cm storio pagrindo sluoksnis iš mišinio AC 32 PS įrengimas</t>
  </si>
  <si>
    <t>Bituminės emulsijos C40B5-S / C60B4-S tolygaus sluoksnio paskleidimas</t>
  </si>
  <si>
    <t>8 cm storio apatinio asfalto sluoksnio iš mišinio AC 22 AS įrengimas</t>
  </si>
  <si>
    <t>4 cm storio viršutinio asfalto sluoksnio iš mišinio AC 11 VS įrengimas</t>
  </si>
  <si>
    <t>Asfalto viršutinio sluoksnio šiurkštinimas skaldele fr.2/5 arba 1/3</t>
  </si>
  <si>
    <t>Iš viso skyriuje 6, Eur be PVM</t>
  </si>
  <si>
    <t>6. Pagrindų ir dangos įrengimo darbai (II  dangos konstrukcijos variantas)</t>
  </si>
  <si>
    <t>6.2.1</t>
  </si>
  <si>
    <t>6.2.2</t>
  </si>
  <si>
    <t>6.2.3</t>
  </si>
  <si>
    <t>6.2.4</t>
  </si>
  <si>
    <t>6.2.5</t>
  </si>
  <si>
    <t>6.2.6</t>
  </si>
  <si>
    <t>6.2.7</t>
  </si>
  <si>
    <t>6.2.8</t>
  </si>
  <si>
    <t>Apsauginio šalčiui atsparaus sluoksnio įrengimas</t>
  </si>
  <si>
    <t>7.Trinkelių dangos konstrukcijos įrengimo darbai</t>
  </si>
  <si>
    <t>7.1</t>
  </si>
  <si>
    <t>7.2</t>
  </si>
  <si>
    <t>7.3</t>
  </si>
  <si>
    <t>7.4</t>
  </si>
  <si>
    <t>7.5</t>
  </si>
  <si>
    <t>7.6</t>
  </si>
  <si>
    <t>Iš viso skyriuje 7, Eur be PVM</t>
  </si>
  <si>
    <t>15 cm skaldos pagrindo sluoksnio iš nesurišto mineralinių medžiagų mišinio 0/45 įrengimas</t>
  </si>
  <si>
    <t>3 cm storio pasluoksnio iš smulkiosios mineralinės medžiagos mišinio 0/5 įrengimas</t>
  </si>
  <si>
    <t>8 cm storio betoninių trinkelių (pilkos) dangos įrengimas, siūles užpildant smulkiosios mineralinės medžiagos mišiniu 0/5</t>
  </si>
  <si>
    <t>8 cm storio betoninių trinkelių dangos įrengimas (vedimo paviršius), siūles užpildant smulkiosios mineralinės medžiagos mišiniu 0/5</t>
  </si>
  <si>
    <t>8 cm storio betoninių trinkelių dangos įrengimas (įspėjamasis paviršius), siūles užpildant smulkiosios mineralinės medžiagos mišiniu 0/5</t>
  </si>
  <si>
    <t>8.Kelkraščių įrengimo darbai</t>
  </si>
  <si>
    <t>8.1</t>
  </si>
  <si>
    <t>9.Tvirtinimo darbai</t>
  </si>
  <si>
    <t>9.1</t>
  </si>
  <si>
    <t>9.2</t>
  </si>
  <si>
    <t>9.3</t>
  </si>
  <si>
    <t>Dirvožemio atvežimas iš sandėliavimo vietos</t>
  </si>
  <si>
    <t>Iš viso skyriuje 8, Eur be PVM</t>
  </si>
  <si>
    <t>Iš viso skyriuje 9, Eur be PVM</t>
  </si>
  <si>
    <t>10.Saugaus eismo priemonių įrengimo darbai</t>
  </si>
  <si>
    <t>Įspėjamojo stovo apklijuoto šviesą atspindinčia plėvele (2.3 ženklinimas), įrengimas</t>
  </si>
  <si>
    <t>Plastikinių signalinių stulpelių pastatymas (A grupės)</t>
  </si>
  <si>
    <t>Sferinių atšvaitų betoniniuose bortuose įrengimas</t>
  </si>
  <si>
    <t>10.2</t>
  </si>
  <si>
    <t>10.3</t>
  </si>
  <si>
    <t>10.4</t>
  </si>
  <si>
    <t>11.Apsauginių kelio atitvarų įrengimo darbai</t>
  </si>
  <si>
    <t>11.1</t>
  </si>
  <si>
    <t>Iš viso skyriuje 10, Eur be PVM</t>
  </si>
  <si>
    <t>Iš viso skyriuje 11, Eur be PVM</t>
  </si>
  <si>
    <t>12.Horizontalaus kelio ženklinimo įrengimo darbai</t>
  </si>
  <si>
    <t>12.1</t>
  </si>
  <si>
    <t>12.2</t>
  </si>
  <si>
    <t>12.3</t>
  </si>
  <si>
    <t>12.4</t>
  </si>
  <si>
    <t>Dangos ženklinimas 1.1 balta siaura ištisine 0,12 m pločio linija (polimerinėmis medžiagomis)</t>
  </si>
  <si>
    <t>Dangos ženklinimas 1.7 balta siaura brūkšnine 0,12 m pločio linija, kai brūkšnio ir tarpo santykis 1:1 (polimerinėmis medžiagomis)</t>
  </si>
  <si>
    <t>Dangos plotų ženklinimas (polimerinėmis medžiagomis)</t>
  </si>
  <si>
    <t>13.1</t>
  </si>
  <si>
    <t>13.2</t>
  </si>
  <si>
    <t>13.3</t>
  </si>
  <si>
    <t>13.4</t>
  </si>
  <si>
    <t>13.Vertikalaus kelio ženklinimo įrengimo darbai</t>
  </si>
  <si>
    <t>14.Kiti darbai</t>
  </si>
  <si>
    <t>14.1</t>
  </si>
  <si>
    <t>14.2</t>
  </si>
  <si>
    <t>14.3</t>
  </si>
  <si>
    <t>Apsauginio plastikinio D110 mm vamzdžio įrengimas</t>
  </si>
  <si>
    <t>Iš viso skyriuje 14, Eur be PVM</t>
  </si>
  <si>
    <t>Iš viso skyriuje 13, Eur be PVM</t>
  </si>
  <si>
    <t>Iš viso skyriuje 12, Eur be PVM</t>
  </si>
  <si>
    <t>Apšvietimo valdymo spintos su pamatu sumontavimas ir pajungimas</t>
  </si>
  <si>
    <t>Pamato apšvietimo atramai montavimas</t>
  </si>
  <si>
    <t>Metalinės apšvietimo atramos montavimas</t>
  </si>
  <si>
    <t>Gnybtų ir automatinio jungiklio montavimas atramoje</t>
  </si>
  <si>
    <t>Metalinės viengubos gembės montavimas</t>
  </si>
  <si>
    <t>Šviestuvo montavimas atramoje</t>
  </si>
  <si>
    <t>Kabelio tiesimas apšvietimo atramoje</t>
  </si>
  <si>
    <t>Kabelio įvėrimas į atramą, skydą ir pajungimas</t>
  </si>
  <si>
    <t>Tranšėjos 1 kabeliui kasimas ir užpylimas mechanizuotu būdu
iki 1m gylio.</t>
  </si>
  <si>
    <t>Tranšėjos 1 kabeliui kasimas ir užpylimas rankiniu būdu iki
1m gylio.</t>
  </si>
  <si>
    <t>Apsauginio vamzdžio klojimas tranšėjoje</t>
  </si>
  <si>
    <t>Apsauginio vamzdžio klojimas uždaru betranšėju būdu.</t>
  </si>
  <si>
    <t>Kabelio tiesimas apsauginiame vamzdyje</t>
  </si>
  <si>
    <t>Signalinės juostos klojimas</t>
  </si>
  <si>
    <t>Grunto tankinimas</t>
  </si>
  <si>
    <t>Vejos įrengimas iš augalinio sluoksnio, h-6cm, apsėjant žole</t>
  </si>
  <si>
    <t>1.22</t>
  </si>
  <si>
    <t>Įžeminimo kontūro R≤10 Ω montavimas</t>
  </si>
  <si>
    <t>Kabelio izoliacijos varžos matavimas</t>
  </si>
  <si>
    <t>Įžeminimo varžos matavimas</t>
  </si>
  <si>
    <t>El. skydų ir atramų ženklinimas</t>
  </si>
  <si>
    <t>Trasos nužymėjimas (taškai)</t>
  </si>
  <si>
    <t>Išpildomosios nuotraukos sudarymas</t>
  </si>
  <si>
    <r>
      <t>Asfalto dangos vid. 9 cm storio išardymas mechanizuotai</t>
    </r>
    <r>
      <rPr>
        <b/>
        <sz val="11"/>
        <color theme="1"/>
        <rFont val="Times New Roman"/>
        <family val="1"/>
        <charset val="186"/>
      </rPr>
      <t xml:space="preserve"> </t>
    </r>
  </si>
  <si>
    <t>Asfalto drožlių išvežimas rangovo pasirinktu atstumu (722,6 t)</t>
  </si>
  <si>
    <t>Lietaus surinkimo trapo demontavimas</t>
  </si>
  <si>
    <t>Plastikinio vamzdžio d200 mm demontavimas</t>
  </si>
  <si>
    <t>Betoninės d800 pralaidos su antgaliais demontavimas</t>
  </si>
  <si>
    <t>Kelio plokštės PAG-14 ant 10 cm storio smėlio pagrindo įrengimas</t>
  </si>
  <si>
    <t xml:space="preserve"> Valstybinės reikšmės krašto kelio Nr. 147 Tauragė-Pašventys rekonstravimo, įrengiant žiedinę sankryžą 1,893 km (sankryža su valstybinės reikšmės rajoniniu keliu Nr. 4505 Tauragė-Vališkiai-Sakalinė)</t>
  </si>
  <si>
    <t>Medžių atliekų smulkinimas ir paskleidimas vietoje</t>
  </si>
  <si>
    <t>Drenuojančio grunto sluoksnio įrengimas (kelkraščio užpylimas, užpylimas tarp tako ir dangos)</t>
  </si>
  <si>
    <t>Žemės sankasos sustiprinimas, h=15 cm</t>
  </si>
  <si>
    <t>1942,0</t>
  </si>
  <si>
    <t>Plotų, sankasos šlaitų, šlaitų ir griovio dugno planiravimas
–	mechanizuoti būdu - 1680,0 m2
–	rankiniu būdu - 262,0 m2</t>
  </si>
  <si>
    <t>Metalinio gofruoto vamzdžio Ø1300 m ≥68x13 mm, t ≥ 2,0 mm montavimas</t>
  </si>
  <si>
    <t>Lietaus vandens surinkimo trapo su kvadratinėmis  grotelėmis dangoje įrengimas</t>
  </si>
  <si>
    <t>Naujos drenažinės linijos iš plastikinių Ø&lt;100 mm drenažo vamzdžių su geotekstilės  filtru klojimas, įrengiant drenažo prizmę iš skaldelės
–	skaldelė 11/22 - 40 m3</t>
  </si>
  <si>
    <t>5.7</t>
  </si>
  <si>
    <t>5.8</t>
  </si>
  <si>
    <t>5.9</t>
  </si>
  <si>
    <t>Betoninių bortų eismo juostų atskyrimui 100.30.30 ant C20/25 betono pagrindo įrengimas</t>
  </si>
  <si>
    <t>Deformacinės siūlės betono pagrindo sluoksnyje įrengimas</t>
  </si>
  <si>
    <t>Granitinių bortų 100.15.30 ant C20/25 betono pagrindo įrengimas</t>
  </si>
  <si>
    <t>4. Drenažo ir vandens nuvedimo įrengimo darbai</t>
  </si>
  <si>
    <t>6.1.9</t>
  </si>
  <si>
    <t>6.1.10</t>
  </si>
  <si>
    <t>6.1.11</t>
  </si>
  <si>
    <t>20 cm skaldos pagrindo sluoksnio iš nesurištojo mineralinių medžiagų mišinio 0/45 įrengimas</t>
  </si>
  <si>
    <t>15 cm skaldos pagrindo sluoksnio iš nesurištojo mineralinių medžiagų mišinio 0/45 įrengimas (pridedant 20% frezuoto asfalto)</t>
  </si>
  <si>
    <t>8 cm storio pagrindo-dangos asfalto sluoksnio iš mišinio AC 16 PD įrengimas (raudonas)</t>
  </si>
  <si>
    <t>8 cm storio pagrindo-dangos asfalto sluoksnio iš mišinio AC 16 PD įrengimas</t>
  </si>
  <si>
    <t>6.2.9</t>
  </si>
  <si>
    <t>6.2.10</t>
  </si>
  <si>
    <t>6.2.11</t>
  </si>
  <si>
    <t>30 cm skaldos pagrindo sluoksnio iš nesurištojo mineralinių medžiagų mišinio 0/45 įrengimas (pridedant 20% frezuoto asfalto)</t>
  </si>
  <si>
    <t>7.7</t>
  </si>
  <si>
    <t>7.8</t>
  </si>
  <si>
    <t>20 cm storio betono pagrindo iš betono C20/25 sluoksnio įrengimas</t>
  </si>
  <si>
    <t>5 cm storio betono pasluoksnio iš betono C20/25 sluoksnio įrengimas</t>
  </si>
  <si>
    <t>10 cm storio granitinių trinkelių sluoksnio įrengimas</t>
  </si>
  <si>
    <t>10 cm storio kelkraščių tvirtinimas  skaldos nesurištuoju mineralinių medžiagų mišiniu 5/22, pridedant 15% dirvožemio ir užsėjant daugiamečių žolių mišiniu</t>
  </si>
  <si>
    <t>Griovių tvirtinimas frakcijine skalda 16/32</t>
  </si>
  <si>
    <t>Šlaitų ir plotų sutvirtinimas. užpilant 6 cm storio (esamo) dirvožemio sluoksniu, užsėjant daugiamečių žolių mišiniu
–	mechanizuotu būdu - 1680,0 m2
–	rankiniu būdu - 262,0 m2</t>
  </si>
  <si>
    <t>Atšvaitų asfalto dangoje įrengimas bortuose įrengimas</t>
  </si>
  <si>
    <t>Pėsčiųjų tvorelės įrengimas</t>
  </si>
  <si>
    <t>12.5</t>
  </si>
  <si>
    <t>Dangos ženklinimas 1.5 balta siaura brūkšnine 0,12 m pločio linija, kai brūkšnio ir tarpo santykis 1:3 (polimerinėmis medžiagomis)</t>
  </si>
  <si>
    <t>Dangos ženklinimas 1.6 balta siaura brūkšnine 0,12 m pločio linija, kai brūkšnio ir tarpo santykis 1:1 (polimerinėmis medžiagomis)</t>
  </si>
  <si>
    <t>13.5</t>
  </si>
  <si>
    <t>Kelio ženklų vienastiebių  metalinių atramų (Ø76 mm) ant monolitinių betoninių pamatų įrengimas (L=31,5)</t>
  </si>
  <si>
    <t>Kelio ženklų dvistiebių metalinių atramų (Ø76 mm) ant monolitinių betoninių pamatų įrengimas(L=26,7)</t>
  </si>
  <si>
    <r>
      <t>Kelio ženklų skydų montavimas prie vienastiebių  metalinių atramų (9,2 m</t>
    </r>
    <r>
      <rPr>
        <vertAlign val="superscript"/>
        <sz val="11"/>
        <color theme="1"/>
        <rFont val="Times New Roman"/>
        <family val="1"/>
        <charset val="186"/>
      </rPr>
      <t>2</t>
    </r>
    <r>
      <rPr>
        <sz val="11"/>
        <color theme="1"/>
        <rFont val="Times New Roman"/>
        <family val="1"/>
        <charset val="186"/>
      </rPr>
      <t>)</t>
    </r>
  </si>
  <si>
    <r>
      <t>Kelio ženklų skydų montavimas prie  dvistiebių  metalinių atramų (5,9m</t>
    </r>
    <r>
      <rPr>
        <vertAlign val="superscript"/>
        <sz val="11"/>
        <color theme="1"/>
        <rFont val="Times New Roman"/>
        <family val="1"/>
        <charset val="186"/>
      </rPr>
      <t>2</t>
    </r>
    <r>
      <rPr>
        <sz val="11"/>
        <color theme="1"/>
        <rFont val="Times New Roman"/>
        <family val="1"/>
        <charset val="186"/>
      </rPr>
      <t>)</t>
    </r>
  </si>
  <si>
    <r>
      <t>Kelio ženklų skydų montavimas prie apšvietimo atramų (11,0 m</t>
    </r>
    <r>
      <rPr>
        <vertAlign val="superscript"/>
        <sz val="11"/>
        <color theme="1"/>
        <rFont val="Times New Roman"/>
        <family val="1"/>
        <charset val="186"/>
      </rPr>
      <t>2</t>
    </r>
    <r>
      <rPr>
        <sz val="11"/>
        <color theme="1"/>
        <rFont val="Times New Roman"/>
        <family val="1"/>
        <charset val="186"/>
      </rPr>
      <t>)</t>
    </r>
  </si>
  <si>
    <t>Šulinio liuko aukščio reguliavimas betoniniais žiedais</t>
  </si>
  <si>
    <t>1.23</t>
  </si>
  <si>
    <t>Esamų apšvietimo atramų demontavimas. Demontuotas atramas ir šviestuvus pristatyti į esamus apšvietimo tinklus administruojančios įmonės nurodytą vietą.</t>
  </si>
  <si>
    <r>
      <t xml:space="preserve">Vykdant valstybinės reikšmės kelių rekonstravimo/remonto darbus susidarančios medžiagos, kurios nenaudojamos projekte ir kurios gali būti panaudotos pakartotinai, turi būti gabenamos į užsakovo – VĮ Lietuvos automobilių kelių direkcijos (toliau – Kelių direkcija) nurodytą sandėliavimo vietą – </t>
    </r>
    <r>
      <rPr>
        <b/>
        <sz val="10"/>
        <rFont val="Times New Roman"/>
        <family val="1"/>
        <charset val="186"/>
      </rPr>
      <t xml:space="preserve"> </t>
    </r>
    <r>
      <rPr>
        <sz val="10"/>
        <rFont val="Times New Roman"/>
        <family val="1"/>
        <charset val="186"/>
      </rPr>
      <t xml:space="preserve">
</t>
    </r>
    <r>
      <rPr>
        <i/>
        <sz val="10"/>
        <rFont val="Times New Roman"/>
        <family val="1"/>
        <charset val="186"/>
      </rPr>
      <t xml:space="preserve">Medžiagos, kurios turi būti gabenamos į sandėliavimo vietas:
</t>
    </r>
    <r>
      <rPr>
        <sz val="10"/>
        <rFont val="Times New Roman"/>
        <family val="1"/>
        <charset val="186"/>
      </rPr>
      <t>1. Metalo gaminiai (neužteršti betonu ir kt. medžiagomis (t. y. turi būti nuvalyti)): kelio ženklai, kelio ženklų atramos, apšvietimo ir kiti stulpai,  apsauginiai atitvarai ir jų elementai, tiltų ir viadukų turėklai, kiti metalo gaminiai, sijos, spraustasienės, pralaidos ir kt.;
2. Betono ir gelžbetonio gaminiai (tik nepažeisti mechaniškai ir tinkami naudoti): pralaidos, trinkelės, bortai ir kt.;
3. Plastiko gaminiai (tik nepažeisti mechaniškai ir tinkami naudoti): signaliniai stulpeliai, pralaidos ir kt.;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</si>
</sst>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0.00\ "/>
  </numFmts>
  <fonts count="23"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color rgb="FFFF0000"/>
      <name val="Times New Roman"/>
      <family val="1"/>
      <charset val="186"/>
    </font>
    <font>
      <sz val="11"/>
      <color theme="1"/>
      <name val="Times New Roman"/>
      <family val="1"/>
      <charset val="186"/>
    </font>
    <font>
      <i/>
      <sz val="11"/>
      <color theme="1"/>
      <name val="Times New Roman"/>
      <family val="1"/>
      <charset val="186"/>
    </font>
    <font>
      <sz val="8"/>
      <name val="Calibri"/>
      <family val="2"/>
      <charset val="186"/>
      <scheme val="minor"/>
    </font>
    <font>
      <b/>
      <sz val="11"/>
      <color theme="1"/>
      <name val="Times New Roman"/>
      <family val="1"/>
      <charset val="186"/>
    </font>
    <font>
      <b/>
      <sz val="16"/>
      <color rgb="FF000000"/>
      <name val="Times New Roman"/>
      <family val="1"/>
      <charset val="186"/>
    </font>
    <font>
      <sz val="10"/>
      <name val="Times New Roman"/>
      <family val="1"/>
      <charset val="186"/>
    </font>
    <font>
      <i/>
      <sz val="10"/>
      <name val="Times New Roman"/>
      <family val="1"/>
      <charset val="186"/>
    </font>
    <font>
      <b/>
      <sz val="10"/>
      <name val="Times New Roman"/>
      <family val="1"/>
      <charset val="186"/>
    </font>
    <font>
      <b/>
      <i/>
      <sz val="10"/>
      <name val="Times New Roman"/>
      <family val="1"/>
      <charset val="186"/>
    </font>
    <font>
      <b/>
      <i/>
      <sz val="11"/>
      <color rgb="FF000000"/>
      <name val="Times New Roman"/>
      <family val="1"/>
      <charset val="186"/>
    </font>
    <font>
      <b/>
      <i/>
      <sz val="11"/>
      <name val="Times New Roman"/>
      <family val="1"/>
      <charset val="186"/>
    </font>
    <font>
      <i/>
      <sz val="11"/>
      <color theme="1"/>
      <name val="Calibri"/>
      <family val="2"/>
      <charset val="186"/>
      <scheme val="minor"/>
    </font>
    <font>
      <i/>
      <sz val="11"/>
      <name val="Times New Roman"/>
      <family val="1"/>
    </font>
    <font>
      <b/>
      <sz val="11"/>
      <name val="Times New Roman"/>
      <family val="1"/>
    </font>
    <font>
      <sz val="11"/>
      <name val="Times New Roman"/>
      <family val="1"/>
    </font>
    <font>
      <sz val="11"/>
      <color rgb="FF000000"/>
      <name val="Times New Roman"/>
      <family val="1"/>
    </font>
    <font>
      <vertAlign val="superscript"/>
      <sz val="11"/>
      <color theme="1"/>
      <name val="Times New Roman"/>
      <family val="1"/>
      <charset val="186"/>
    </font>
  </fonts>
  <fills count="4">
    <fill>
      <patternFill patternType="none"/>
    </fill>
    <fill>
      <patternFill patternType="gray125"/>
    </fill>
    <fill>
      <patternFill patternType="solid">
        <fgColor theme="9" tint="0.79998168889431442"/>
        <bgColor indexed="64"/>
      </patternFill>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bottom style="thin">
        <color indexed="64"/>
      </bottom>
      <diagonal/>
    </border>
  </borders>
  <cellStyleXfs count="5">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cellStyleXfs>
  <cellXfs count="111">
    <xf numFmtId="0" fontId="0" fillId="0" borderId="0" xfId="0"/>
    <xf numFmtId="0" fontId="1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vertical="center"/>
    </xf>
    <xf numFmtId="0" fontId="13" fillId="0" borderId="1" xfId="0" applyFont="1" applyBorder="1" applyAlignment="1">
      <alignment horizontal="right" vertical="center"/>
    </xf>
    <xf numFmtId="0" fontId="11" fillId="0" borderId="0" xfId="0" applyFont="1"/>
    <xf numFmtId="0" fontId="12" fillId="0" borderId="0" xfId="0" applyFont="1" applyAlignment="1">
      <alignment horizontal="left" vertical="center" wrapText="1"/>
    </xf>
    <xf numFmtId="0" fontId="14" fillId="0" borderId="0" xfId="0" applyFont="1"/>
    <xf numFmtId="4" fontId="11" fillId="0" borderId="1" xfId="0" applyNumberFormat="1" applyFont="1" applyBorder="1" applyAlignment="1">
      <alignment horizontal="center" vertical="center"/>
    </xf>
    <xf numFmtId="4" fontId="13" fillId="0" borderId="1" xfId="0" applyNumberFormat="1" applyFont="1" applyBorder="1" applyAlignment="1">
      <alignment horizontal="center" vertical="center"/>
    </xf>
    <xf numFmtId="0" fontId="5" fillId="0" borderId="0" xfId="0" applyFont="1" applyProtection="1">
      <protection locked="0"/>
    </xf>
    <xf numFmtId="0" fontId="6" fillId="0" borderId="0" xfId="0" applyFont="1" applyProtection="1">
      <protection locked="0"/>
    </xf>
    <xf numFmtId="0" fontId="2" fillId="0" borderId="20" xfId="2" applyFont="1" applyBorder="1" applyAlignment="1" applyProtection="1">
      <alignment horizontal="center" vertical="center" wrapText="1"/>
    </xf>
    <xf numFmtId="0" fontId="15" fillId="0" borderId="14" xfId="2" applyFont="1" applyBorder="1" applyAlignment="1" applyProtection="1">
      <alignment horizontal="center" vertical="center" wrapText="1"/>
    </xf>
    <xf numFmtId="0" fontId="2" fillId="0" borderId="15" xfId="2" applyFont="1" applyBorder="1" applyAlignment="1" applyProtection="1">
      <alignment horizontal="center" vertical="center" wrapText="1"/>
    </xf>
    <xf numFmtId="49" fontId="2" fillId="0" borderId="15" xfId="2" applyNumberFormat="1" applyFont="1" applyBorder="1" applyAlignment="1" applyProtection="1">
      <alignment horizontal="center" vertical="center" wrapText="1"/>
    </xf>
    <xf numFmtId="0" fontId="2" fillId="0" borderId="15" xfId="1" applyFont="1" applyBorder="1" applyAlignment="1" applyProtection="1">
      <alignment horizontal="center" vertical="center" wrapText="1"/>
    </xf>
    <xf numFmtId="0" fontId="2" fillId="0" borderId="19" xfId="1" applyFont="1" applyBorder="1" applyAlignment="1" applyProtection="1">
      <alignment horizontal="center" vertical="center" wrapText="1"/>
    </xf>
    <xf numFmtId="49" fontId="18" fillId="0" borderId="2" xfId="0" applyNumberFormat="1" applyFont="1" applyBorder="1" applyAlignment="1">
      <alignment horizontal="center" vertical="center" wrapText="1"/>
    </xf>
    <xf numFmtId="49" fontId="18" fillId="0" borderId="3" xfId="0" applyNumberFormat="1" applyFont="1" applyBorder="1" applyAlignment="1">
      <alignment horizontal="center" vertical="center"/>
    </xf>
    <xf numFmtId="4" fontId="20" fillId="0" borderId="4" xfId="0" applyNumberFormat="1" applyFont="1" applyBorder="1" applyAlignment="1">
      <alignment horizontal="center" vertical="center" wrapText="1"/>
    </xf>
    <xf numFmtId="49" fontId="18" fillId="0" borderId="1" xfId="0" applyNumberFormat="1" applyFont="1" applyBorder="1" applyAlignment="1">
      <alignment horizontal="center" vertical="center"/>
    </xf>
    <xf numFmtId="0" fontId="21" fillId="0" borderId="1" xfId="0" applyFont="1" applyBorder="1" applyAlignment="1">
      <alignment horizontal="center" vertical="center" wrapText="1"/>
    </xf>
    <xf numFmtId="4" fontId="20" fillId="0" borderId="6" xfId="0" applyNumberFormat="1" applyFont="1" applyBorder="1" applyAlignment="1">
      <alignment horizontal="center" vertical="center" wrapText="1"/>
    </xf>
    <xf numFmtId="0" fontId="4" fillId="0" borderId="0" xfId="0" applyFont="1" applyAlignment="1" applyProtection="1">
      <alignment horizontal="center" vertical="center" wrapText="1"/>
      <protection locked="0"/>
    </xf>
    <xf numFmtId="0" fontId="21" fillId="0" borderId="7" xfId="0" applyFont="1" applyBorder="1" applyAlignment="1">
      <alignment horizontal="center" vertical="center" wrapText="1"/>
    </xf>
    <xf numFmtId="4" fontId="20" fillId="0" borderId="8" xfId="0" applyNumberFormat="1" applyFont="1" applyBorder="1" applyAlignment="1">
      <alignment horizontal="center" vertical="center" wrapText="1"/>
    </xf>
    <xf numFmtId="4" fontId="4" fillId="0" borderId="17" xfId="0" applyNumberFormat="1" applyFont="1" applyBorder="1" applyAlignment="1" applyProtection="1">
      <alignment horizontal="center" vertical="center" wrapText="1"/>
      <protection locked="0"/>
    </xf>
    <xf numFmtId="4" fontId="9" fillId="0" borderId="12" xfId="0" applyNumberFormat="1" applyFont="1" applyBorder="1" applyAlignment="1" applyProtection="1">
      <alignment horizontal="center" vertical="center"/>
      <protection locked="0"/>
    </xf>
    <xf numFmtId="49" fontId="18" fillId="0" borderId="3" xfId="0" applyNumberFormat="1" applyFont="1" applyBorder="1" applyAlignment="1">
      <alignment horizontal="center" vertical="center" wrapText="1"/>
    </xf>
    <xf numFmtId="0" fontId="21" fillId="0" borderId="3" xfId="0" applyFont="1" applyBorder="1" applyAlignment="1">
      <alignment horizontal="center" vertical="center" wrapText="1"/>
    </xf>
    <xf numFmtId="0" fontId="5" fillId="0" borderId="0" xfId="0" applyFont="1" applyAlignment="1" applyProtection="1">
      <alignment wrapText="1"/>
      <protection locked="0"/>
    </xf>
    <xf numFmtId="0" fontId="6" fillId="0" borderId="0" xfId="0" applyFont="1" applyAlignment="1" applyProtection="1">
      <alignment wrapText="1"/>
      <protection locked="0"/>
    </xf>
    <xf numFmtId="49" fontId="18" fillId="0" borderId="5" xfId="0" applyNumberFormat="1" applyFont="1" applyBorder="1" applyAlignment="1">
      <alignment horizontal="center" vertical="center" wrapText="1"/>
    </xf>
    <xf numFmtId="4" fontId="4" fillId="0" borderId="11" xfId="0" applyNumberFormat="1" applyFont="1" applyBorder="1" applyAlignment="1" applyProtection="1">
      <alignment horizontal="center" vertical="center" wrapText="1"/>
      <protection locked="0"/>
    </xf>
    <xf numFmtId="0" fontId="21" fillId="0" borderId="3" xfId="0" applyFont="1" applyBorder="1" applyAlignment="1">
      <alignment vertical="center" wrapText="1"/>
    </xf>
    <xf numFmtId="4" fontId="4" fillId="0" borderId="0" xfId="0" applyNumberFormat="1" applyFont="1" applyAlignment="1" applyProtection="1">
      <alignment horizontal="center" vertical="center" wrapText="1"/>
      <protection locked="0"/>
    </xf>
    <xf numFmtId="4" fontId="9" fillId="0" borderId="0" xfId="0" applyNumberFormat="1" applyFont="1" applyAlignment="1" applyProtection="1">
      <alignment horizontal="center" vertical="center"/>
      <protection locked="0"/>
    </xf>
    <xf numFmtId="49" fontId="18" fillId="0" borderId="1" xfId="0" applyNumberFormat="1" applyFont="1" applyBorder="1" applyAlignment="1">
      <alignment horizontal="center" vertical="center" wrapText="1"/>
    </xf>
    <xf numFmtId="0" fontId="5" fillId="0" borderId="16" xfId="0" applyFont="1" applyBorder="1" applyAlignment="1" applyProtection="1">
      <alignment horizontal="center" vertical="center" wrapText="1"/>
      <protection locked="0"/>
    </xf>
    <xf numFmtId="4" fontId="20" fillId="0" borderId="19" xfId="0" applyNumberFormat="1" applyFont="1" applyBorder="1" applyAlignment="1">
      <alignment horizontal="center" vertical="center" wrapText="1"/>
    </xf>
    <xf numFmtId="0" fontId="4" fillId="0" borderId="0" xfId="4" applyFont="1" applyAlignment="1">
      <alignment vertical="center" wrapText="1"/>
    </xf>
    <xf numFmtId="0" fontId="16" fillId="0" borderId="0" xfId="4" applyFont="1" applyAlignment="1">
      <alignment vertical="center"/>
    </xf>
    <xf numFmtId="0" fontId="4" fillId="0" borderId="0" xfId="4" applyFont="1" applyAlignment="1">
      <alignment vertical="center"/>
    </xf>
    <xf numFmtId="49" fontId="4" fillId="0" borderId="0" xfId="4" applyNumberFormat="1" applyFont="1" applyAlignment="1">
      <alignment vertical="center"/>
    </xf>
    <xf numFmtId="0" fontId="4" fillId="0" borderId="13" xfId="3" applyFont="1" applyBorder="1" applyAlignment="1">
      <alignment horizontal="center" vertical="center" wrapText="1"/>
    </xf>
    <xf numFmtId="4" fontId="4" fillId="0" borderId="12" xfId="3" applyNumberFormat="1" applyFont="1" applyBorder="1" applyAlignment="1">
      <alignment horizontal="center" vertical="center" wrapText="1"/>
    </xf>
    <xf numFmtId="0" fontId="2" fillId="0" borderId="0" xfId="1" applyFont="1" applyAlignment="1" applyProtection="1">
      <alignment horizontal="center" vertical="center" wrapText="1"/>
    </xf>
    <xf numFmtId="0" fontId="15" fillId="0" borderId="0" xfId="1" applyFont="1" applyAlignment="1" applyProtection="1">
      <alignment horizontal="center" vertical="center" wrapText="1"/>
    </xf>
    <xf numFmtId="49" fontId="2" fillId="0" borderId="0" xfId="1" applyNumberFormat="1" applyFont="1" applyAlignment="1" applyProtection="1">
      <alignment horizontal="center" vertical="center" wrapText="1"/>
    </xf>
    <xf numFmtId="4" fontId="4" fillId="0" borderId="0" xfId="4" applyNumberFormat="1" applyFont="1" applyAlignment="1">
      <alignment horizontal="right" vertical="center" wrapText="1"/>
    </xf>
    <xf numFmtId="4" fontId="16" fillId="0" borderId="0" xfId="4" applyNumberFormat="1" applyFont="1" applyAlignment="1">
      <alignment horizontal="right" vertical="center"/>
    </xf>
    <xf numFmtId="4" fontId="4" fillId="0" borderId="0" xfId="4" applyNumberFormat="1" applyFont="1" applyAlignment="1">
      <alignment horizontal="right" vertical="center"/>
    </xf>
    <xf numFmtId="49" fontId="4" fillId="0" borderId="0" xfId="4" applyNumberFormat="1" applyFont="1" applyAlignment="1">
      <alignment horizontal="right" vertical="center"/>
    </xf>
    <xf numFmtId="4" fontId="4" fillId="0" borderId="0" xfId="3" applyNumberFormat="1" applyFont="1" applyAlignment="1">
      <alignment horizontal="center" vertical="center" wrapText="1"/>
    </xf>
    <xf numFmtId="0" fontId="15" fillId="0" borderId="15" xfId="2" applyFont="1" applyBorder="1" applyAlignment="1" applyProtection="1">
      <alignment horizontal="center" vertical="center" wrapText="1"/>
    </xf>
    <xf numFmtId="0" fontId="17" fillId="0" borderId="0" xfId="0" applyFont="1"/>
    <xf numFmtId="49" fontId="0" fillId="0" borderId="0" xfId="0" applyNumberFormat="1"/>
    <xf numFmtId="0" fontId="4" fillId="0" borderId="22" xfId="3" applyFont="1" applyBorder="1" applyAlignment="1">
      <alignment horizontal="center" vertical="center" wrapText="1"/>
    </xf>
    <xf numFmtId="4" fontId="4" fillId="0" borderId="23" xfId="3" applyNumberFormat="1" applyFont="1" applyBorder="1" applyAlignment="1">
      <alignment horizontal="center" vertical="center" wrapText="1"/>
    </xf>
    <xf numFmtId="0" fontId="6" fillId="0" borderId="0" xfId="0" applyFont="1" applyAlignment="1">
      <alignment wrapText="1"/>
    </xf>
    <xf numFmtId="0" fontId="7" fillId="0" borderId="0" xfId="0" applyFont="1"/>
    <xf numFmtId="0" fontId="6" fillId="0" borderId="0" xfId="0" applyFont="1" applyAlignment="1">
      <alignment vertical="center" wrapText="1"/>
    </xf>
    <xf numFmtId="0" fontId="6" fillId="0" borderId="0" xfId="0" applyFont="1"/>
    <xf numFmtId="49" fontId="6" fillId="0" borderId="0" xfId="0" applyNumberFormat="1" applyFont="1"/>
    <xf numFmtId="0" fontId="6" fillId="0" borderId="0" xfId="0" applyFont="1" applyAlignment="1" applyProtection="1">
      <alignment horizontal="center" vertical="center"/>
      <protection locked="0"/>
    </xf>
    <xf numFmtId="4" fontId="19" fillId="3" borderId="3" xfId="3" applyNumberFormat="1" applyFont="1" applyFill="1" applyBorder="1" applyAlignment="1" applyProtection="1">
      <alignment horizontal="center" vertical="center" wrapText="1"/>
      <protection locked="0"/>
    </xf>
    <xf numFmtId="4" fontId="19" fillId="3" borderId="1" xfId="3" applyNumberFormat="1" applyFont="1" applyFill="1" applyBorder="1" applyAlignment="1" applyProtection="1">
      <alignment horizontal="center" vertical="center" wrapText="1"/>
      <protection locked="0"/>
    </xf>
    <xf numFmtId="4" fontId="19" fillId="3" borderId="7" xfId="3" applyNumberFormat="1" applyFont="1" applyFill="1" applyBorder="1" applyAlignment="1" applyProtection="1">
      <alignment horizontal="center" vertical="center" wrapText="1"/>
      <protection locked="0"/>
    </xf>
    <xf numFmtId="164" fontId="20" fillId="3" borderId="3"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164" fontId="20" fillId="3" borderId="7" xfId="0" applyNumberFormat="1" applyFont="1" applyFill="1" applyBorder="1" applyAlignment="1" applyProtection="1">
      <alignment horizontal="center" vertical="center"/>
      <protection locked="0"/>
    </xf>
    <xf numFmtId="4" fontId="19" fillId="3" borderId="3" xfId="4" applyNumberFormat="1" applyFont="1" applyFill="1" applyBorder="1" applyAlignment="1" applyProtection="1">
      <alignment horizontal="center" vertical="center" wrapText="1"/>
      <protection locked="0"/>
    </xf>
    <xf numFmtId="4" fontId="19" fillId="3" borderId="1" xfId="4" applyNumberFormat="1" applyFont="1" applyFill="1" applyBorder="1" applyAlignment="1" applyProtection="1">
      <alignment horizontal="center" vertical="center" wrapText="1"/>
      <protection locked="0"/>
    </xf>
    <xf numFmtId="4" fontId="19" fillId="3" borderId="15" xfId="4" applyNumberFormat="1" applyFont="1" applyFill="1" applyBorder="1" applyAlignment="1" applyProtection="1">
      <alignment horizontal="center" vertical="center" wrapText="1"/>
      <protection locked="0"/>
    </xf>
    <xf numFmtId="4" fontId="19" fillId="3" borderId="7" xfId="4" applyNumberFormat="1" applyFont="1" applyFill="1" applyBorder="1" applyAlignment="1" applyProtection="1">
      <alignment horizontal="center" vertical="center" wrapText="1"/>
      <protection locked="0"/>
    </xf>
    <xf numFmtId="4" fontId="20" fillId="3" borderId="3" xfId="0" applyNumberFormat="1" applyFont="1" applyFill="1" applyBorder="1" applyAlignment="1" applyProtection="1">
      <alignment horizontal="center" vertical="center" wrapText="1"/>
      <protection locked="0"/>
    </xf>
    <xf numFmtId="4" fontId="20" fillId="3" borderId="1" xfId="0" applyNumberFormat="1" applyFont="1" applyFill="1" applyBorder="1" applyAlignment="1" applyProtection="1">
      <alignment horizontal="center" vertical="center" wrapText="1"/>
      <protection locked="0"/>
    </xf>
    <xf numFmtId="4" fontId="20" fillId="3" borderId="15" xfId="0" applyNumberFormat="1" applyFont="1" applyFill="1" applyBorder="1" applyAlignment="1" applyProtection="1">
      <alignment horizontal="center" vertical="center" wrapText="1"/>
      <protection locked="0"/>
    </xf>
    <xf numFmtId="0" fontId="21" fillId="0" borderId="15" xfId="0" applyFont="1" applyBorder="1" applyAlignment="1">
      <alignment horizontal="center" vertical="center" wrapText="1"/>
    </xf>
    <xf numFmtId="4" fontId="19" fillId="3" borderId="15" xfId="3" applyNumberFormat="1" applyFont="1" applyFill="1" applyBorder="1" applyAlignment="1" applyProtection="1">
      <alignment horizontal="center" vertical="center" wrapText="1"/>
      <protection locked="0"/>
    </xf>
    <xf numFmtId="0" fontId="6" fillId="0" borderId="24" xfId="0" applyFont="1" applyBorder="1" applyAlignment="1">
      <alignment vertical="center" wrapText="1"/>
    </xf>
    <xf numFmtId="0" fontId="6" fillId="0" borderId="24"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5" xfId="0" applyFont="1" applyBorder="1" applyAlignment="1">
      <alignment vertical="center" wrapText="1"/>
    </xf>
    <xf numFmtId="0" fontId="6" fillId="0" borderId="25" xfId="0" applyFont="1" applyBorder="1" applyAlignment="1">
      <alignment horizontal="center" vertical="center" wrapText="1"/>
    </xf>
    <xf numFmtId="0" fontId="6" fillId="0" borderId="27" xfId="0" applyFont="1" applyBorder="1" applyAlignment="1">
      <alignment horizontal="center" vertical="center" wrapText="1"/>
    </xf>
    <xf numFmtId="0" fontId="21" fillId="0" borderId="7" xfId="0" applyFont="1" applyBorder="1" applyAlignment="1">
      <alignment vertical="center" wrapText="1"/>
    </xf>
    <xf numFmtId="49" fontId="21" fillId="0" borderId="7" xfId="0" applyNumberFormat="1" applyFont="1" applyBorder="1" applyAlignment="1">
      <alignment horizontal="center" vertical="center"/>
    </xf>
    <xf numFmtId="0" fontId="21" fillId="0" borderId="1" xfId="0" applyFont="1" applyBorder="1" applyAlignment="1">
      <alignment vertical="center" wrapText="1"/>
    </xf>
    <xf numFmtId="0" fontId="21" fillId="0" borderId="1" xfId="0" applyFont="1" applyBorder="1" applyAlignment="1">
      <alignment horizontal="center" vertical="center"/>
    </xf>
    <xf numFmtId="0" fontId="6" fillId="0" borderId="28" xfId="0" applyFont="1" applyBorder="1" applyAlignment="1">
      <alignment horizontal="center" vertical="center" wrapText="1"/>
    </xf>
    <xf numFmtId="0" fontId="6" fillId="0" borderId="28" xfId="0" applyFont="1" applyBorder="1" applyAlignment="1">
      <alignment vertical="center" wrapText="1"/>
    </xf>
    <xf numFmtId="0" fontId="6" fillId="0" borderId="29" xfId="0" applyFont="1" applyBorder="1" applyAlignment="1">
      <alignment horizontal="center" vertical="center" wrapText="1"/>
    </xf>
    <xf numFmtId="0" fontId="20" fillId="0" borderId="21" xfId="0" applyFont="1" applyBorder="1" applyAlignment="1">
      <alignment horizontal="left" vertical="center" wrapText="1"/>
    </xf>
    <xf numFmtId="49" fontId="20" fillId="0" borderId="21" xfId="0" applyNumberFormat="1" applyFont="1" applyBorder="1" applyAlignment="1">
      <alignment horizontal="center" vertical="center" wrapText="1"/>
    </xf>
    <xf numFmtId="49" fontId="20" fillId="0" borderId="21" xfId="2" applyNumberFormat="1" applyFont="1" applyBorder="1" applyAlignment="1" applyProtection="1">
      <alignment horizontal="center" vertical="center" wrapText="1"/>
    </xf>
    <xf numFmtId="0" fontId="10" fillId="0" borderId="0" xfId="1" applyFont="1" applyAlignment="1" applyProtection="1">
      <alignment vertical="center" wrapText="1"/>
    </xf>
    <xf numFmtId="0" fontId="5" fillId="0" borderId="25" xfId="0" applyFont="1" applyBorder="1" applyAlignment="1">
      <alignment horizontal="center" vertical="center" wrapText="1"/>
    </xf>
    <xf numFmtId="0" fontId="5" fillId="0" borderId="18"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2" fillId="0" borderId="9" xfId="1" applyFont="1" applyBorder="1" applyAlignment="1" applyProtection="1">
      <alignment horizontal="center" vertical="center"/>
    </xf>
    <xf numFmtId="0" fontId="2" fillId="0" borderId="10" xfId="1" applyFont="1" applyBorder="1" applyAlignment="1" applyProtection="1">
      <alignment horizontal="center" vertical="center"/>
    </xf>
    <xf numFmtId="0" fontId="10" fillId="0" borderId="0" xfId="1" applyFont="1" applyAlignment="1" applyProtection="1">
      <alignment horizontal="center" vertical="center" wrapText="1"/>
    </xf>
    <xf numFmtId="0" fontId="11" fillId="0" borderId="0" xfId="0" applyFont="1" applyAlignment="1">
      <alignment horizontal="left" vertical="center" wrapText="1"/>
    </xf>
    <xf numFmtId="0" fontId="11" fillId="0" borderId="0" xfId="0" applyFont="1" applyAlignment="1">
      <alignment horizontal="left" vertical="center"/>
    </xf>
    <xf numFmtId="0" fontId="2" fillId="0" borderId="30" xfId="1" applyFont="1" applyBorder="1" applyAlignment="1" applyProtection="1">
      <alignment horizontal="center" vertical="center" wrapText="1"/>
    </xf>
    <xf numFmtId="0" fontId="2" fillId="2" borderId="1" xfId="1" applyFont="1" applyFill="1" applyBorder="1" applyAlignment="1" applyProtection="1">
      <alignment horizontal="center" vertical="center"/>
    </xf>
    <xf numFmtId="0" fontId="12" fillId="0" borderId="0" xfId="0" applyFont="1" applyAlignment="1">
      <alignment horizontal="left" vertical="center" wrapText="1"/>
    </xf>
    <xf numFmtId="0" fontId="11" fillId="0" borderId="0" xfId="0" applyFont="1" applyAlignment="1">
      <alignment horizontal="left" wrapText="1"/>
    </xf>
    <xf numFmtId="0" fontId="11" fillId="0" borderId="0" xfId="0" applyFont="1" applyAlignment="1">
      <alignment horizontal="left"/>
    </xf>
  </cellXfs>
  <cellStyles count="5">
    <cellStyle name="Normal" xfId="0" builtinId="0"/>
    <cellStyle name="Normal 2 2" xfId="1" xr:uid="{9C3F313E-839D-4FDD-BAD8-38868B7AF240}"/>
    <cellStyle name="Normal 3" xfId="4" xr:uid="{CB4AE972-5A2E-49BF-9160-7EB055E60743}"/>
    <cellStyle name="TableStyleLight1" xfId="3" xr:uid="{2B7E43E9-E03B-4A41-B662-F659F92ABF4F}"/>
    <cellStyle name="TableStyleLight1 2" xfId="2" xr:uid="{78EB4B3A-E560-4D55-83C3-1962D8AA29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B4413-495A-4285-84C9-E9592B8D50E0}">
  <dimension ref="A1:I140"/>
  <sheetViews>
    <sheetView topLeftCell="A125" zoomScale="85" zoomScaleNormal="85" workbookViewId="0">
      <selection activeCell="C144" sqref="C144"/>
    </sheetView>
  </sheetViews>
  <sheetFormatPr defaultColWidth="9.109375" defaultRowHeight="13.8" x14ac:dyDescent="0.25"/>
  <cols>
    <col min="1" max="1" width="39.6640625" style="60" customWidth="1"/>
    <col min="2" max="2" width="7" style="61" customWidth="1"/>
    <col min="3" max="3" width="74.88671875" style="62" customWidth="1"/>
    <col min="4" max="4" width="9.109375" style="63"/>
    <col min="5" max="5" width="16.33203125" style="64" customWidth="1"/>
    <col min="6" max="6" width="20.6640625" style="65" customWidth="1"/>
    <col min="7" max="7" width="14.6640625" style="63" customWidth="1"/>
    <col min="8" max="8" width="21.5546875" style="10" customWidth="1"/>
    <col min="9" max="9" width="16.109375" style="11" customWidth="1"/>
    <col min="10" max="16384" width="9.109375" style="11"/>
  </cols>
  <sheetData>
    <row r="1" spans="1:8" ht="45.6" customHeight="1" x14ac:dyDescent="0.25">
      <c r="A1" s="103" t="s">
        <v>249</v>
      </c>
      <c r="B1" s="103"/>
      <c r="C1" s="103"/>
      <c r="D1" s="103"/>
      <c r="E1" s="103"/>
      <c r="F1" s="103"/>
      <c r="G1" s="103"/>
    </row>
    <row r="2" spans="1:8" ht="15" thickBot="1" x14ac:dyDescent="0.3">
      <c r="A2" s="47"/>
      <c r="B2" s="48"/>
      <c r="C2" s="47"/>
      <c r="D2" s="47"/>
      <c r="E2" s="49"/>
      <c r="F2" s="47"/>
      <c r="G2" s="47"/>
    </row>
    <row r="3" spans="1:8" x14ac:dyDescent="0.25">
      <c r="A3" s="101" t="s">
        <v>49</v>
      </c>
      <c r="B3" s="101"/>
      <c r="C3" s="101"/>
      <c r="D3" s="101"/>
      <c r="E3" s="101"/>
      <c r="F3" s="101"/>
      <c r="G3" s="102"/>
    </row>
    <row r="4" spans="1:8" ht="29.4" thickBot="1" x14ac:dyDescent="0.3">
      <c r="A4" s="12" t="s">
        <v>34</v>
      </c>
      <c r="B4" s="13" t="s">
        <v>0</v>
      </c>
      <c r="C4" s="14" t="s">
        <v>1</v>
      </c>
      <c r="D4" s="14" t="s">
        <v>2</v>
      </c>
      <c r="E4" s="15" t="s">
        <v>3</v>
      </c>
      <c r="F4" s="16" t="s">
        <v>4</v>
      </c>
      <c r="G4" s="17" t="s">
        <v>5</v>
      </c>
    </row>
    <row r="5" spans="1:8" ht="14.4" thickBot="1" x14ac:dyDescent="0.3">
      <c r="A5" s="18" t="s">
        <v>79</v>
      </c>
      <c r="B5" s="19" t="s">
        <v>6</v>
      </c>
      <c r="C5" s="81" t="s">
        <v>80</v>
      </c>
      <c r="D5" s="82" t="s">
        <v>68</v>
      </c>
      <c r="E5" s="83">
        <v>0.36</v>
      </c>
      <c r="F5" s="66">
        <v>1298.33</v>
      </c>
      <c r="G5" s="20">
        <f t="shared" ref="G5" si="0">ROUND((E5*F5),2)</f>
        <v>467.4</v>
      </c>
    </row>
    <row r="6" spans="1:8" ht="14.4" thickBot="1" x14ac:dyDescent="0.3">
      <c r="A6" s="18" t="s">
        <v>79</v>
      </c>
      <c r="B6" s="21" t="s">
        <v>7</v>
      </c>
      <c r="C6" s="84" t="s">
        <v>81</v>
      </c>
      <c r="D6" s="85" t="s">
        <v>92</v>
      </c>
      <c r="E6" s="86">
        <v>2.8000000000000001E-2</v>
      </c>
      <c r="F6" s="67">
        <v>21956.71</v>
      </c>
      <c r="G6" s="23">
        <f t="shared" ref="G6:G23" si="1">ROUND((E6*F6),2)</f>
        <v>614.79</v>
      </c>
    </row>
    <row r="7" spans="1:8" ht="17.399999999999999" thickBot="1" x14ac:dyDescent="0.3">
      <c r="A7" s="18" t="s">
        <v>79</v>
      </c>
      <c r="B7" s="21" t="s">
        <v>8</v>
      </c>
      <c r="C7" s="84" t="s">
        <v>250</v>
      </c>
      <c r="D7" s="85" t="s">
        <v>93</v>
      </c>
      <c r="E7" s="86">
        <v>0.15</v>
      </c>
      <c r="F7" s="67">
        <v>1531.43</v>
      </c>
      <c r="G7" s="23">
        <f t="shared" si="1"/>
        <v>229.71</v>
      </c>
    </row>
    <row r="8" spans="1:8" ht="16.5" customHeight="1" thickBot="1" x14ac:dyDescent="0.3">
      <c r="A8" s="18" t="s">
        <v>79</v>
      </c>
      <c r="B8" s="19" t="s">
        <v>9</v>
      </c>
      <c r="C8" s="84" t="s">
        <v>82</v>
      </c>
      <c r="D8" s="85" t="s">
        <v>94</v>
      </c>
      <c r="E8" s="86">
        <v>17</v>
      </c>
      <c r="F8" s="67">
        <v>15.51</v>
      </c>
      <c r="G8" s="23">
        <f t="shared" si="1"/>
        <v>263.67</v>
      </c>
    </row>
    <row r="9" spans="1:8" ht="14.4" thickBot="1" x14ac:dyDescent="0.3">
      <c r="A9" s="18" t="s">
        <v>79</v>
      </c>
      <c r="B9" s="21" t="s">
        <v>10</v>
      </c>
      <c r="C9" s="84" t="s">
        <v>83</v>
      </c>
      <c r="D9" s="85" t="s">
        <v>94</v>
      </c>
      <c r="E9" s="86">
        <v>1</v>
      </c>
      <c r="F9" s="67">
        <v>37.68</v>
      </c>
      <c r="G9" s="23">
        <f t="shared" si="1"/>
        <v>37.68</v>
      </c>
    </row>
    <row r="10" spans="1:8" ht="14.4" thickBot="1" x14ac:dyDescent="0.3">
      <c r="A10" s="18" t="s">
        <v>79</v>
      </c>
      <c r="B10" s="21" t="s">
        <v>11</v>
      </c>
      <c r="C10" s="84" t="s">
        <v>84</v>
      </c>
      <c r="D10" s="85" t="s">
        <v>94</v>
      </c>
      <c r="E10" s="86">
        <v>12</v>
      </c>
      <c r="F10" s="67">
        <v>80.45</v>
      </c>
      <c r="G10" s="23">
        <f t="shared" si="1"/>
        <v>965.4</v>
      </c>
    </row>
    <row r="11" spans="1:8" ht="14.4" thickBot="1" x14ac:dyDescent="0.3">
      <c r="A11" s="18" t="s">
        <v>79</v>
      </c>
      <c r="B11" s="19" t="s">
        <v>12</v>
      </c>
      <c r="C11" s="84" t="s">
        <v>85</v>
      </c>
      <c r="D11" s="85" t="s">
        <v>94</v>
      </c>
      <c r="E11" s="86">
        <v>1</v>
      </c>
      <c r="F11" s="67">
        <v>137.94</v>
      </c>
      <c r="G11" s="23">
        <f t="shared" si="1"/>
        <v>137.94</v>
      </c>
    </row>
    <row r="12" spans="1:8" ht="28.2" thickBot="1" x14ac:dyDescent="0.3">
      <c r="A12" s="18" t="s">
        <v>79</v>
      </c>
      <c r="B12" s="21" t="s">
        <v>13</v>
      </c>
      <c r="C12" s="84" t="s">
        <v>86</v>
      </c>
      <c r="D12" s="85" t="s">
        <v>69</v>
      </c>
      <c r="E12" s="86">
        <v>0.4</v>
      </c>
      <c r="F12" s="67">
        <v>4.49</v>
      </c>
      <c r="G12" s="23">
        <f t="shared" si="1"/>
        <v>1.8</v>
      </c>
      <c r="H12" s="24"/>
    </row>
    <row r="13" spans="1:8" ht="17.399999999999999" thickBot="1" x14ac:dyDescent="0.3">
      <c r="A13" s="18" t="s">
        <v>79</v>
      </c>
      <c r="B13" s="21" t="s">
        <v>14</v>
      </c>
      <c r="C13" s="84" t="s">
        <v>87</v>
      </c>
      <c r="D13" s="85" t="s">
        <v>95</v>
      </c>
      <c r="E13" s="86">
        <v>635</v>
      </c>
      <c r="F13" s="67">
        <v>3.73</v>
      </c>
      <c r="G13" s="23">
        <f t="shared" si="1"/>
        <v>2368.5500000000002</v>
      </c>
      <c r="H13" s="24"/>
    </row>
    <row r="14" spans="1:8" ht="17.399999999999999" thickBot="1" x14ac:dyDescent="0.3">
      <c r="A14" s="18" t="s">
        <v>79</v>
      </c>
      <c r="B14" s="19" t="s">
        <v>42</v>
      </c>
      <c r="C14" s="84" t="s">
        <v>243</v>
      </c>
      <c r="D14" s="85" t="s">
        <v>95</v>
      </c>
      <c r="E14" s="86">
        <v>3733.6</v>
      </c>
      <c r="F14" s="67">
        <v>3.73</v>
      </c>
      <c r="G14" s="23">
        <f t="shared" si="1"/>
        <v>13926.33</v>
      </c>
      <c r="H14" s="24"/>
    </row>
    <row r="15" spans="1:8" ht="28.2" customHeight="1" thickBot="1" x14ac:dyDescent="0.3">
      <c r="A15" s="18" t="s">
        <v>79</v>
      </c>
      <c r="B15" s="21" t="s">
        <v>43</v>
      </c>
      <c r="C15" s="84" t="s">
        <v>244</v>
      </c>
      <c r="D15" s="85" t="s">
        <v>93</v>
      </c>
      <c r="E15" s="86">
        <v>361.3</v>
      </c>
      <c r="F15" s="67">
        <v>26.48</v>
      </c>
      <c r="G15" s="23">
        <f t="shared" si="1"/>
        <v>9567.2199999999993</v>
      </c>
      <c r="H15" s="24"/>
    </row>
    <row r="16" spans="1:8" ht="28.2" customHeight="1" thickBot="1" x14ac:dyDescent="0.3">
      <c r="A16" s="18" t="s">
        <v>79</v>
      </c>
      <c r="B16" s="21" t="s">
        <v>44</v>
      </c>
      <c r="C16" s="84" t="s">
        <v>88</v>
      </c>
      <c r="D16" s="85" t="s">
        <v>70</v>
      </c>
      <c r="E16" s="86">
        <v>250</v>
      </c>
      <c r="F16" s="67">
        <v>3.35</v>
      </c>
      <c r="G16" s="23">
        <f t="shared" si="1"/>
        <v>837.5</v>
      </c>
      <c r="H16" s="24"/>
    </row>
    <row r="17" spans="1:9" ht="28.2" customHeight="1" thickBot="1" x14ac:dyDescent="0.3">
      <c r="A17" s="18" t="s">
        <v>79</v>
      </c>
      <c r="B17" s="19" t="s">
        <v>45</v>
      </c>
      <c r="C17" s="84" t="s">
        <v>245</v>
      </c>
      <c r="D17" s="85" t="s">
        <v>96</v>
      </c>
      <c r="E17" s="86">
        <v>3</v>
      </c>
      <c r="F17" s="67">
        <v>54</v>
      </c>
      <c r="G17" s="23">
        <f t="shared" si="1"/>
        <v>162</v>
      </c>
      <c r="H17" s="24"/>
    </row>
    <row r="18" spans="1:9" ht="28.2" customHeight="1" thickBot="1" x14ac:dyDescent="0.3">
      <c r="A18" s="18" t="s">
        <v>79</v>
      </c>
      <c r="B18" s="21" t="s">
        <v>46</v>
      </c>
      <c r="C18" s="84" t="s">
        <v>246</v>
      </c>
      <c r="D18" s="98" t="s">
        <v>70</v>
      </c>
      <c r="E18" s="86">
        <v>38</v>
      </c>
      <c r="F18" s="67">
        <v>12.79</v>
      </c>
      <c r="G18" s="23">
        <f t="shared" si="1"/>
        <v>486.02</v>
      </c>
      <c r="H18" s="24"/>
    </row>
    <row r="19" spans="1:9" ht="28.2" customHeight="1" thickBot="1" x14ac:dyDescent="0.3">
      <c r="A19" s="18" t="s">
        <v>79</v>
      </c>
      <c r="B19" s="21" t="s">
        <v>47</v>
      </c>
      <c r="C19" s="84" t="s">
        <v>247</v>
      </c>
      <c r="D19" s="85" t="s">
        <v>70</v>
      </c>
      <c r="E19" s="86">
        <v>39.299999999999997</v>
      </c>
      <c r="F19" s="67">
        <v>31.02</v>
      </c>
      <c r="G19" s="23">
        <f t="shared" si="1"/>
        <v>1219.0899999999999</v>
      </c>
      <c r="H19" s="24"/>
    </row>
    <row r="20" spans="1:9" ht="28.2" customHeight="1" thickBot="1" x14ac:dyDescent="0.3">
      <c r="A20" s="18" t="s">
        <v>79</v>
      </c>
      <c r="B20" s="19" t="s">
        <v>50</v>
      </c>
      <c r="C20" s="84" t="s">
        <v>89</v>
      </c>
      <c r="D20" s="85" t="s">
        <v>69</v>
      </c>
      <c r="E20" s="86">
        <v>37.6</v>
      </c>
      <c r="F20" s="67">
        <v>9.9600000000000009</v>
      </c>
      <c r="G20" s="23">
        <f t="shared" si="1"/>
        <v>374.5</v>
      </c>
      <c r="H20" s="24"/>
    </row>
    <row r="21" spans="1:9" ht="28.2" customHeight="1" thickBot="1" x14ac:dyDescent="0.3">
      <c r="A21" s="18" t="s">
        <v>79</v>
      </c>
      <c r="B21" s="21" t="s">
        <v>74</v>
      </c>
      <c r="C21" s="84" t="s">
        <v>90</v>
      </c>
      <c r="D21" s="85" t="s">
        <v>93</v>
      </c>
      <c r="E21" s="86">
        <v>116.5</v>
      </c>
      <c r="F21" s="67">
        <v>10.24</v>
      </c>
      <c r="G21" s="23">
        <f t="shared" si="1"/>
        <v>1192.96</v>
      </c>
      <c r="H21" s="24"/>
    </row>
    <row r="22" spans="1:9" ht="28.2" thickBot="1" x14ac:dyDescent="0.3">
      <c r="A22" s="18" t="s">
        <v>79</v>
      </c>
      <c r="B22" s="19" t="s">
        <v>75</v>
      </c>
      <c r="C22" s="84" t="s">
        <v>91</v>
      </c>
      <c r="D22" s="85" t="s">
        <v>93</v>
      </c>
      <c r="E22" s="86">
        <v>443.5</v>
      </c>
      <c r="F22" s="67">
        <v>10.24</v>
      </c>
      <c r="G22" s="23">
        <f t="shared" si="1"/>
        <v>4541.4399999999996</v>
      </c>
      <c r="H22" s="24"/>
    </row>
    <row r="23" spans="1:9" ht="36" customHeight="1" thickBot="1" x14ac:dyDescent="0.3">
      <c r="A23" s="18" t="s">
        <v>79</v>
      </c>
      <c r="B23" s="21" t="s">
        <v>76</v>
      </c>
      <c r="C23" s="84" t="s">
        <v>248</v>
      </c>
      <c r="D23" s="85" t="s">
        <v>96</v>
      </c>
      <c r="E23" s="86">
        <v>24</v>
      </c>
      <c r="F23" s="68">
        <v>1299.29</v>
      </c>
      <c r="G23" s="26">
        <f t="shared" si="1"/>
        <v>31182.959999999999</v>
      </c>
      <c r="H23" s="27" t="s">
        <v>35</v>
      </c>
      <c r="I23" s="28">
        <f>ROUND(SUM(G5:G23),2)</f>
        <v>68576.960000000006</v>
      </c>
    </row>
    <row r="24" spans="1:9" s="32" customFormat="1" ht="28.2" thickBot="1" x14ac:dyDescent="0.3">
      <c r="A24" s="18" t="s">
        <v>97</v>
      </c>
      <c r="B24" s="29" t="s">
        <v>15</v>
      </c>
      <c r="C24" s="81" t="s">
        <v>101</v>
      </c>
      <c r="D24" s="82" t="s">
        <v>93</v>
      </c>
      <c r="E24" s="83">
        <v>1395.2</v>
      </c>
      <c r="F24" s="69">
        <v>9.9499999999999993</v>
      </c>
      <c r="G24" s="20">
        <f t="shared" ref="G24:G32" si="2">ROUND((E24*F24),2)</f>
        <v>13882.24</v>
      </c>
      <c r="H24" s="31"/>
    </row>
    <row r="25" spans="1:9" s="32" customFormat="1" ht="28.2" thickBot="1" x14ac:dyDescent="0.3">
      <c r="A25" s="18" t="s">
        <v>97</v>
      </c>
      <c r="B25" s="21" t="s">
        <v>16</v>
      </c>
      <c r="C25" s="84" t="s">
        <v>102</v>
      </c>
      <c r="D25" s="85" t="s">
        <v>93</v>
      </c>
      <c r="E25" s="86">
        <v>3371.2</v>
      </c>
      <c r="F25" s="70">
        <v>9.9499999999999993</v>
      </c>
      <c r="G25" s="23">
        <f t="shared" si="2"/>
        <v>33543.440000000002</v>
      </c>
      <c r="H25" s="31"/>
    </row>
    <row r="26" spans="1:9" s="32" customFormat="1" ht="17.399999999999999" thickBot="1" x14ac:dyDescent="0.3">
      <c r="A26" s="18" t="s">
        <v>97</v>
      </c>
      <c r="B26" s="29" t="s">
        <v>17</v>
      </c>
      <c r="C26" s="84" t="s">
        <v>103</v>
      </c>
      <c r="D26" s="85" t="s">
        <v>93</v>
      </c>
      <c r="E26" s="86">
        <v>1395.2</v>
      </c>
      <c r="F26" s="70">
        <v>4.38</v>
      </c>
      <c r="G26" s="23">
        <f t="shared" si="2"/>
        <v>6110.98</v>
      </c>
      <c r="H26" s="31"/>
    </row>
    <row r="27" spans="1:9" s="32" customFormat="1" ht="28.2" thickBot="1" x14ac:dyDescent="0.3">
      <c r="A27" s="18" t="s">
        <v>97</v>
      </c>
      <c r="B27" s="21" t="s">
        <v>18</v>
      </c>
      <c r="C27" s="84" t="s">
        <v>251</v>
      </c>
      <c r="D27" s="85" t="s">
        <v>93</v>
      </c>
      <c r="E27" s="86">
        <v>164.1</v>
      </c>
      <c r="F27" s="70">
        <v>19.170000000000002</v>
      </c>
      <c r="G27" s="23">
        <f t="shared" si="2"/>
        <v>3145.8</v>
      </c>
      <c r="H27" s="31"/>
    </row>
    <row r="28" spans="1:9" s="32" customFormat="1" ht="17.399999999999999" thickBot="1" x14ac:dyDescent="0.3">
      <c r="A28" s="18" t="s">
        <v>97</v>
      </c>
      <c r="B28" s="29" t="s">
        <v>19</v>
      </c>
      <c r="C28" s="84" t="s">
        <v>104</v>
      </c>
      <c r="D28" s="85" t="s">
        <v>93</v>
      </c>
      <c r="E28" s="86">
        <v>1231.0999999999999</v>
      </c>
      <c r="F28" s="70">
        <v>9.75</v>
      </c>
      <c r="G28" s="23">
        <f t="shared" si="2"/>
        <v>12003.23</v>
      </c>
      <c r="H28" s="31"/>
    </row>
    <row r="29" spans="1:9" s="32" customFormat="1" ht="17.399999999999999" thickBot="1" x14ac:dyDescent="0.3">
      <c r="A29" s="18" t="s">
        <v>97</v>
      </c>
      <c r="B29" s="21" t="s">
        <v>20</v>
      </c>
      <c r="C29" s="84" t="s">
        <v>105</v>
      </c>
      <c r="D29" s="85" t="s">
        <v>95</v>
      </c>
      <c r="E29" s="86">
        <v>6015</v>
      </c>
      <c r="F29" s="70">
        <v>0.52</v>
      </c>
      <c r="G29" s="23">
        <f t="shared" si="2"/>
        <v>3127.8</v>
      </c>
      <c r="H29" s="31"/>
    </row>
    <row r="30" spans="1:9" s="32" customFormat="1" ht="17.399999999999999" thickBot="1" x14ac:dyDescent="0.3">
      <c r="A30" s="18" t="s">
        <v>97</v>
      </c>
      <c r="B30" s="29" t="s">
        <v>98</v>
      </c>
      <c r="C30" s="84" t="s">
        <v>106</v>
      </c>
      <c r="D30" s="85" t="s">
        <v>93</v>
      </c>
      <c r="E30" s="86">
        <v>1804.5</v>
      </c>
      <c r="F30" s="70">
        <v>1.1399999999999999</v>
      </c>
      <c r="G30" s="23">
        <f t="shared" si="2"/>
        <v>2057.13</v>
      </c>
      <c r="H30" s="31"/>
    </row>
    <row r="31" spans="1:9" s="32" customFormat="1" ht="17.399999999999999" thickBot="1" x14ac:dyDescent="0.3">
      <c r="A31" s="18" t="s">
        <v>97</v>
      </c>
      <c r="B31" s="21" t="s">
        <v>99</v>
      </c>
      <c r="C31" s="84" t="s">
        <v>252</v>
      </c>
      <c r="D31" s="85" t="s">
        <v>95</v>
      </c>
      <c r="E31" s="86">
        <v>4135</v>
      </c>
      <c r="F31" s="70">
        <v>9.75</v>
      </c>
      <c r="G31" s="23">
        <f t="shared" si="2"/>
        <v>40316.25</v>
      </c>
      <c r="H31" s="31"/>
    </row>
    <row r="32" spans="1:9" s="32" customFormat="1" ht="41.4" customHeight="1" thickBot="1" x14ac:dyDescent="0.3">
      <c r="A32" s="18" t="s">
        <v>97</v>
      </c>
      <c r="B32" s="29" t="s">
        <v>100</v>
      </c>
      <c r="C32" s="87" t="s">
        <v>254</v>
      </c>
      <c r="D32" s="85" t="s">
        <v>95</v>
      </c>
      <c r="E32" s="88" t="s">
        <v>253</v>
      </c>
      <c r="F32" s="71">
        <v>0.78</v>
      </c>
      <c r="G32" s="26">
        <f t="shared" si="2"/>
        <v>1514.76</v>
      </c>
      <c r="H32" s="34" t="s">
        <v>36</v>
      </c>
      <c r="I32" s="28">
        <f>ROUND(SUM(G24:G32),2)</f>
        <v>115701.63</v>
      </c>
    </row>
    <row r="33" spans="1:9" s="32" customFormat="1" ht="17.399999999999999" thickBot="1" x14ac:dyDescent="0.3">
      <c r="A33" s="18" t="s">
        <v>107</v>
      </c>
      <c r="B33" s="19" t="s">
        <v>27</v>
      </c>
      <c r="C33" s="81" t="s">
        <v>110</v>
      </c>
      <c r="D33" s="82" t="s">
        <v>95</v>
      </c>
      <c r="E33" s="83">
        <v>50.8</v>
      </c>
      <c r="F33" s="69">
        <v>1.77</v>
      </c>
      <c r="G33" s="20">
        <f t="shared" ref="G33:G81" si="3">ROUND((E33*F33),2)</f>
        <v>89.92</v>
      </c>
      <c r="H33" s="36"/>
      <c r="I33" s="37"/>
    </row>
    <row r="34" spans="1:9" s="32" customFormat="1" ht="17.399999999999999" thickBot="1" x14ac:dyDescent="0.3">
      <c r="A34" s="18" t="s">
        <v>107</v>
      </c>
      <c r="B34" s="21" t="s">
        <v>28</v>
      </c>
      <c r="C34" s="84" t="s">
        <v>111</v>
      </c>
      <c r="D34" s="85" t="s">
        <v>95</v>
      </c>
      <c r="E34" s="86">
        <v>4.22</v>
      </c>
      <c r="F34" s="70">
        <v>6.43</v>
      </c>
      <c r="G34" s="23">
        <f t="shared" si="3"/>
        <v>27.13</v>
      </c>
      <c r="H34" s="36"/>
      <c r="I34" s="37"/>
    </row>
    <row r="35" spans="1:9" s="32" customFormat="1" ht="17.399999999999999" thickBot="1" x14ac:dyDescent="0.3">
      <c r="A35" s="18" t="s">
        <v>107</v>
      </c>
      <c r="B35" s="21" t="s">
        <v>29</v>
      </c>
      <c r="C35" s="84" t="s">
        <v>112</v>
      </c>
      <c r="D35" s="85" t="s">
        <v>95</v>
      </c>
      <c r="E35" s="86">
        <v>317.82</v>
      </c>
      <c r="F35" s="70">
        <v>1.81</v>
      </c>
      <c r="G35" s="23">
        <f t="shared" si="3"/>
        <v>575.25</v>
      </c>
      <c r="H35" s="36"/>
      <c r="I35" s="37"/>
    </row>
    <row r="36" spans="1:9" s="32" customFormat="1" ht="17.399999999999999" thickBot="1" x14ac:dyDescent="0.3">
      <c r="A36" s="18" t="s">
        <v>107</v>
      </c>
      <c r="B36" s="19" t="s">
        <v>30</v>
      </c>
      <c r="C36" s="84" t="s">
        <v>113</v>
      </c>
      <c r="D36" s="85" t="s">
        <v>95</v>
      </c>
      <c r="E36" s="86">
        <v>16</v>
      </c>
      <c r="F36" s="70">
        <v>8.42</v>
      </c>
      <c r="G36" s="23">
        <f t="shared" si="3"/>
        <v>134.72</v>
      </c>
      <c r="H36" s="36"/>
      <c r="I36" s="37"/>
    </row>
    <row r="37" spans="1:9" s="32" customFormat="1" ht="17.399999999999999" thickBot="1" x14ac:dyDescent="0.3">
      <c r="A37" s="18" t="s">
        <v>107</v>
      </c>
      <c r="B37" s="21" t="s">
        <v>31</v>
      </c>
      <c r="C37" s="84" t="s">
        <v>114</v>
      </c>
      <c r="D37" s="85" t="s">
        <v>93</v>
      </c>
      <c r="E37" s="86">
        <v>16.399999999999999</v>
      </c>
      <c r="F37" s="70">
        <v>64.709999999999994</v>
      </c>
      <c r="G37" s="23">
        <f t="shared" si="3"/>
        <v>1061.24</v>
      </c>
      <c r="H37" s="36"/>
      <c r="I37" s="37"/>
    </row>
    <row r="38" spans="1:9" s="32" customFormat="1" ht="17.399999999999999" thickBot="1" x14ac:dyDescent="0.3">
      <c r="A38" s="18" t="s">
        <v>107</v>
      </c>
      <c r="B38" s="21" t="s">
        <v>32</v>
      </c>
      <c r="C38" s="84" t="s">
        <v>115</v>
      </c>
      <c r="D38" s="85" t="s">
        <v>93</v>
      </c>
      <c r="E38" s="86">
        <v>13</v>
      </c>
      <c r="F38" s="70">
        <v>64.709999999999994</v>
      </c>
      <c r="G38" s="23">
        <f t="shared" si="3"/>
        <v>841.23</v>
      </c>
      <c r="H38" s="36"/>
      <c r="I38" s="37"/>
    </row>
    <row r="39" spans="1:9" s="32" customFormat="1" ht="17.399999999999999" thickBot="1" x14ac:dyDescent="0.3">
      <c r="A39" s="18" t="s">
        <v>107</v>
      </c>
      <c r="B39" s="19" t="s">
        <v>33</v>
      </c>
      <c r="C39" s="84" t="s">
        <v>116</v>
      </c>
      <c r="D39" s="85" t="s">
        <v>95</v>
      </c>
      <c r="E39" s="86">
        <v>124</v>
      </c>
      <c r="F39" s="70">
        <v>2.36</v>
      </c>
      <c r="G39" s="23">
        <f t="shared" si="3"/>
        <v>292.64</v>
      </c>
      <c r="H39" s="36"/>
      <c r="I39" s="37"/>
    </row>
    <row r="40" spans="1:9" s="32" customFormat="1" ht="14.4" thickBot="1" x14ac:dyDescent="0.3">
      <c r="A40" s="18" t="s">
        <v>107</v>
      </c>
      <c r="B40" s="21" t="s">
        <v>48</v>
      </c>
      <c r="C40" s="84" t="s">
        <v>255</v>
      </c>
      <c r="D40" s="85" t="s">
        <v>70</v>
      </c>
      <c r="E40" s="86">
        <v>33.28</v>
      </c>
      <c r="F40" s="70">
        <v>420.58</v>
      </c>
      <c r="G40" s="23">
        <f t="shared" si="3"/>
        <v>13996.9</v>
      </c>
      <c r="H40" s="36"/>
      <c r="I40" s="37"/>
    </row>
    <row r="41" spans="1:9" s="32" customFormat="1" ht="17.399999999999999" thickBot="1" x14ac:dyDescent="0.3">
      <c r="A41" s="18" t="s">
        <v>107</v>
      </c>
      <c r="B41" s="21" t="s">
        <v>108</v>
      </c>
      <c r="C41" s="84" t="s">
        <v>117</v>
      </c>
      <c r="D41" s="85" t="s">
        <v>93</v>
      </c>
      <c r="E41" s="86">
        <v>300</v>
      </c>
      <c r="F41" s="70">
        <v>20.58</v>
      </c>
      <c r="G41" s="23">
        <f t="shared" si="3"/>
        <v>6174</v>
      </c>
      <c r="H41" s="36"/>
      <c r="I41" s="37"/>
    </row>
    <row r="42" spans="1:9" s="32" customFormat="1" ht="28.2" thickBot="1" x14ac:dyDescent="0.3">
      <c r="A42" s="18" t="s">
        <v>107</v>
      </c>
      <c r="B42" s="19" t="s">
        <v>109</v>
      </c>
      <c r="C42" s="84" t="s">
        <v>118</v>
      </c>
      <c r="D42" s="85" t="s">
        <v>95</v>
      </c>
      <c r="E42" s="86">
        <v>59.7</v>
      </c>
      <c r="F42" s="71">
        <v>219.09</v>
      </c>
      <c r="G42" s="26">
        <f t="shared" si="3"/>
        <v>13079.67</v>
      </c>
      <c r="H42" s="34" t="s">
        <v>37</v>
      </c>
      <c r="I42" s="28">
        <f>ROUND(SUM(G33:G42),2)</f>
        <v>36272.699999999997</v>
      </c>
    </row>
    <row r="43" spans="1:9" s="32" customFormat="1" ht="28.2" thickBot="1" x14ac:dyDescent="0.3">
      <c r="A43" s="18" t="s">
        <v>264</v>
      </c>
      <c r="B43" s="29" t="s">
        <v>119</v>
      </c>
      <c r="C43" s="81" t="s">
        <v>127</v>
      </c>
      <c r="D43" s="82" t="s">
        <v>93</v>
      </c>
      <c r="E43" s="83">
        <v>19.7</v>
      </c>
      <c r="F43" s="72">
        <v>37.99</v>
      </c>
      <c r="G43" s="20">
        <f t="shared" si="3"/>
        <v>748.4</v>
      </c>
      <c r="H43" s="10"/>
    </row>
    <row r="44" spans="1:9" s="32" customFormat="1" ht="42" thickBot="1" x14ac:dyDescent="0.3">
      <c r="A44" s="18" t="s">
        <v>264</v>
      </c>
      <c r="B44" s="38" t="s">
        <v>120</v>
      </c>
      <c r="C44" s="89" t="s">
        <v>257</v>
      </c>
      <c r="D44" s="90" t="s">
        <v>70</v>
      </c>
      <c r="E44" s="90">
        <v>390.8</v>
      </c>
      <c r="F44" s="73">
        <v>38.549999999999997</v>
      </c>
      <c r="G44" s="23">
        <f t="shared" si="3"/>
        <v>15065.34</v>
      </c>
      <c r="H44" s="10"/>
    </row>
    <row r="45" spans="1:9" s="32" customFormat="1" ht="28.2" thickBot="1" x14ac:dyDescent="0.3">
      <c r="A45" s="18" t="s">
        <v>264</v>
      </c>
      <c r="B45" s="29" t="s">
        <v>121</v>
      </c>
      <c r="C45" s="81" t="s">
        <v>128</v>
      </c>
      <c r="D45" s="82" t="s">
        <v>95</v>
      </c>
      <c r="E45" s="83">
        <v>550</v>
      </c>
      <c r="F45" s="73">
        <v>0.85</v>
      </c>
      <c r="G45" s="23">
        <f t="shared" si="3"/>
        <v>467.5</v>
      </c>
      <c r="H45" s="10"/>
    </row>
    <row r="46" spans="1:9" s="32" customFormat="1" ht="42" thickBot="1" x14ac:dyDescent="0.3">
      <c r="A46" s="18" t="s">
        <v>264</v>
      </c>
      <c r="B46" s="38" t="s">
        <v>122</v>
      </c>
      <c r="C46" s="89" t="s">
        <v>131</v>
      </c>
      <c r="D46" s="91" t="s">
        <v>66</v>
      </c>
      <c r="E46" s="83">
        <v>12</v>
      </c>
      <c r="F46" s="73">
        <v>254.19</v>
      </c>
      <c r="G46" s="23">
        <f t="shared" si="3"/>
        <v>3050.28</v>
      </c>
      <c r="H46" s="10"/>
    </row>
    <row r="47" spans="1:9" s="32" customFormat="1" ht="28.2" thickBot="1" x14ac:dyDescent="0.3">
      <c r="A47" s="18" t="s">
        <v>264</v>
      </c>
      <c r="B47" s="29" t="s">
        <v>123</v>
      </c>
      <c r="C47" s="81" t="s">
        <v>129</v>
      </c>
      <c r="D47" s="82" t="s">
        <v>93</v>
      </c>
      <c r="E47" s="83">
        <v>102.3</v>
      </c>
      <c r="F47" s="73">
        <v>14.62</v>
      </c>
      <c r="G47" s="23">
        <f t="shared" si="3"/>
        <v>1495.63</v>
      </c>
      <c r="H47" s="24"/>
    </row>
    <row r="48" spans="1:9" s="32" customFormat="1" ht="28.2" thickBot="1" x14ac:dyDescent="0.3">
      <c r="A48" s="18" t="s">
        <v>264</v>
      </c>
      <c r="B48" s="38" t="s">
        <v>124</v>
      </c>
      <c r="C48" s="84" t="s">
        <v>130</v>
      </c>
      <c r="D48" s="85" t="s">
        <v>70</v>
      </c>
      <c r="E48" s="86">
        <v>101.3</v>
      </c>
      <c r="F48" s="73">
        <v>62.74</v>
      </c>
      <c r="G48" s="23">
        <f t="shared" si="3"/>
        <v>6355.56</v>
      </c>
      <c r="H48" s="24"/>
      <c r="I48" s="37"/>
    </row>
    <row r="49" spans="1:9" s="32" customFormat="1" ht="28.2" thickBot="1" x14ac:dyDescent="0.3">
      <c r="A49" s="18" t="s">
        <v>264</v>
      </c>
      <c r="B49" s="29" t="s">
        <v>125</v>
      </c>
      <c r="C49" s="84" t="s">
        <v>132</v>
      </c>
      <c r="D49" s="85" t="s">
        <v>94</v>
      </c>
      <c r="E49" s="86">
        <v>7</v>
      </c>
      <c r="F49" s="73">
        <v>479.52</v>
      </c>
      <c r="G49" s="23">
        <f t="shared" si="3"/>
        <v>3356.64</v>
      </c>
      <c r="H49" s="24"/>
    </row>
    <row r="50" spans="1:9" s="32" customFormat="1" ht="28.2" thickBot="1" x14ac:dyDescent="0.3">
      <c r="A50" s="18" t="s">
        <v>264</v>
      </c>
      <c r="B50" s="29" t="s">
        <v>126</v>
      </c>
      <c r="C50" s="84" t="s">
        <v>256</v>
      </c>
      <c r="D50" s="85" t="s">
        <v>94</v>
      </c>
      <c r="E50" s="86">
        <v>1</v>
      </c>
      <c r="F50" s="75">
        <v>479.52</v>
      </c>
      <c r="G50" s="26">
        <f t="shared" si="3"/>
        <v>479.52</v>
      </c>
      <c r="H50" s="27" t="s">
        <v>38</v>
      </c>
      <c r="I50" s="28">
        <f>ROUND(SUM(G43:G50),2)</f>
        <v>31018.87</v>
      </c>
    </row>
    <row r="51" spans="1:9" s="32" customFormat="1" ht="14.4" thickBot="1" x14ac:dyDescent="0.3">
      <c r="A51" s="18" t="s">
        <v>133</v>
      </c>
      <c r="B51" s="29" t="s">
        <v>21</v>
      </c>
      <c r="C51" s="81" t="s">
        <v>134</v>
      </c>
      <c r="D51" s="82" t="s">
        <v>70</v>
      </c>
      <c r="E51" s="83">
        <v>372.5</v>
      </c>
      <c r="F51" s="72">
        <v>39.92</v>
      </c>
      <c r="G51" s="20">
        <f t="shared" si="3"/>
        <v>14870.2</v>
      </c>
      <c r="H51" s="10"/>
    </row>
    <row r="52" spans="1:9" s="32" customFormat="1" ht="14.4" thickBot="1" x14ac:dyDescent="0.3">
      <c r="A52" s="18" t="s">
        <v>133</v>
      </c>
      <c r="B52" s="38" t="s">
        <v>22</v>
      </c>
      <c r="C52" s="84" t="s">
        <v>135</v>
      </c>
      <c r="D52" s="85" t="s">
        <v>70</v>
      </c>
      <c r="E52" s="86">
        <v>69</v>
      </c>
      <c r="F52" s="73">
        <v>37.770000000000003</v>
      </c>
      <c r="G52" s="23">
        <f t="shared" si="3"/>
        <v>2606.13</v>
      </c>
      <c r="H52" s="10"/>
    </row>
    <row r="53" spans="1:9" s="32" customFormat="1" ht="28.2" thickBot="1" x14ac:dyDescent="0.3">
      <c r="A53" s="18" t="s">
        <v>133</v>
      </c>
      <c r="B53" s="29" t="s">
        <v>23</v>
      </c>
      <c r="C53" s="84" t="s">
        <v>136</v>
      </c>
      <c r="D53" s="85" t="s">
        <v>70</v>
      </c>
      <c r="E53" s="86">
        <v>30</v>
      </c>
      <c r="F53" s="73">
        <v>39.92</v>
      </c>
      <c r="G53" s="23">
        <f t="shared" si="3"/>
        <v>1197.5999999999999</v>
      </c>
      <c r="H53" s="10"/>
    </row>
    <row r="54" spans="1:9" s="32" customFormat="1" ht="14.4" thickBot="1" x14ac:dyDescent="0.3">
      <c r="A54" s="18" t="s">
        <v>133</v>
      </c>
      <c r="B54" s="38" t="s">
        <v>24</v>
      </c>
      <c r="C54" s="84" t="s">
        <v>137</v>
      </c>
      <c r="D54" s="85" t="s">
        <v>70</v>
      </c>
      <c r="E54" s="86">
        <v>65.7</v>
      </c>
      <c r="F54" s="73">
        <v>37.770000000000003</v>
      </c>
      <c r="G54" s="23">
        <f t="shared" si="3"/>
        <v>2481.4899999999998</v>
      </c>
      <c r="H54" s="24"/>
    </row>
    <row r="55" spans="1:9" s="32" customFormat="1" ht="14.4" thickBot="1" x14ac:dyDescent="0.3">
      <c r="A55" s="18"/>
      <c r="B55" s="29" t="s">
        <v>25</v>
      </c>
      <c r="C55" s="84" t="s">
        <v>138</v>
      </c>
      <c r="D55" s="85" t="s">
        <v>70</v>
      </c>
      <c r="E55" s="86">
        <v>839</v>
      </c>
      <c r="F55" s="73">
        <v>17.260000000000002</v>
      </c>
      <c r="G55" s="23">
        <f t="shared" si="3"/>
        <v>14481.14</v>
      </c>
      <c r="H55" s="24"/>
    </row>
    <row r="56" spans="1:9" s="32" customFormat="1" ht="14.4" thickBot="1" x14ac:dyDescent="0.3">
      <c r="A56" s="18"/>
      <c r="B56" s="38" t="s">
        <v>26</v>
      </c>
      <c r="C56" s="84" t="s">
        <v>261</v>
      </c>
      <c r="D56" s="85" t="s">
        <v>70</v>
      </c>
      <c r="E56" s="86">
        <v>85</v>
      </c>
      <c r="F56" s="73">
        <v>42.62</v>
      </c>
      <c r="G56" s="23">
        <f t="shared" si="3"/>
        <v>3622.7</v>
      </c>
      <c r="H56" s="24"/>
    </row>
    <row r="57" spans="1:9" s="32" customFormat="1" ht="14.4" thickBot="1" x14ac:dyDescent="0.3">
      <c r="A57" s="18"/>
      <c r="B57" s="29" t="s">
        <v>258</v>
      </c>
      <c r="C57" s="84" t="s">
        <v>262</v>
      </c>
      <c r="D57" s="85" t="s">
        <v>70</v>
      </c>
      <c r="E57" s="86">
        <v>276</v>
      </c>
      <c r="F57" s="73">
        <v>149.66</v>
      </c>
      <c r="G57" s="23">
        <f t="shared" si="3"/>
        <v>41306.160000000003</v>
      </c>
      <c r="H57" s="24"/>
    </row>
    <row r="58" spans="1:9" s="32" customFormat="1" ht="14.4" thickBot="1" x14ac:dyDescent="0.3">
      <c r="A58" s="18" t="s">
        <v>133</v>
      </c>
      <c r="B58" s="38" t="s">
        <v>259</v>
      </c>
      <c r="C58" s="84" t="s">
        <v>263</v>
      </c>
      <c r="D58" s="85" t="s">
        <v>70</v>
      </c>
      <c r="E58" s="86">
        <v>82.5</v>
      </c>
      <c r="F58" s="73">
        <v>82.65</v>
      </c>
      <c r="G58" s="23">
        <f t="shared" si="3"/>
        <v>6818.63</v>
      </c>
      <c r="H58" s="24"/>
    </row>
    <row r="59" spans="1:9" s="32" customFormat="1" ht="28.2" thickBot="1" x14ac:dyDescent="0.3">
      <c r="A59" s="18" t="s">
        <v>133</v>
      </c>
      <c r="B59" s="29" t="s">
        <v>260</v>
      </c>
      <c r="C59" s="84" t="s">
        <v>139</v>
      </c>
      <c r="D59" s="85" t="s">
        <v>70</v>
      </c>
      <c r="E59" s="86">
        <v>777.7</v>
      </c>
      <c r="F59" s="75">
        <v>5.05</v>
      </c>
      <c r="G59" s="26">
        <f t="shared" si="3"/>
        <v>3927.39</v>
      </c>
      <c r="H59" s="27" t="s">
        <v>39</v>
      </c>
      <c r="I59" s="28">
        <f>ROUND(SUM(G51:G59),2)</f>
        <v>91311.44</v>
      </c>
    </row>
    <row r="60" spans="1:9" s="32" customFormat="1" ht="30" customHeight="1" thickBot="1" x14ac:dyDescent="0.3">
      <c r="A60" s="18" t="s">
        <v>140</v>
      </c>
      <c r="B60" s="29" t="s">
        <v>141</v>
      </c>
      <c r="C60" s="81" t="s">
        <v>165</v>
      </c>
      <c r="D60" s="82" t="s">
        <v>93</v>
      </c>
      <c r="E60" s="83">
        <v>2324.3000000000002</v>
      </c>
      <c r="F60" s="72">
        <v>30.21</v>
      </c>
      <c r="G60" s="20">
        <f t="shared" si="3"/>
        <v>70217.100000000006</v>
      </c>
      <c r="H60" s="99" t="s">
        <v>41</v>
      </c>
    </row>
    <row r="61" spans="1:9" s="32" customFormat="1" ht="28.2" thickBot="1" x14ac:dyDescent="0.3">
      <c r="A61" s="18" t="s">
        <v>140</v>
      </c>
      <c r="B61" s="38" t="s">
        <v>142</v>
      </c>
      <c r="C61" s="84" t="s">
        <v>268</v>
      </c>
      <c r="D61" s="85" t="s">
        <v>95</v>
      </c>
      <c r="E61" s="86">
        <v>3640</v>
      </c>
      <c r="F61" s="73">
        <v>16.45</v>
      </c>
      <c r="G61" s="23">
        <f t="shared" si="3"/>
        <v>59878</v>
      </c>
      <c r="H61" s="100"/>
    </row>
    <row r="62" spans="1:9" s="32" customFormat="1" ht="28.2" thickBot="1" x14ac:dyDescent="0.3">
      <c r="A62" s="18" t="s">
        <v>140</v>
      </c>
      <c r="B62" s="29" t="s">
        <v>143</v>
      </c>
      <c r="C62" s="84" t="s">
        <v>150</v>
      </c>
      <c r="D62" s="85" t="s">
        <v>95</v>
      </c>
      <c r="E62" s="86">
        <v>3640</v>
      </c>
      <c r="F62" s="73">
        <v>22.92</v>
      </c>
      <c r="G62" s="23">
        <f t="shared" si="3"/>
        <v>83428.800000000003</v>
      </c>
      <c r="H62" s="100"/>
    </row>
    <row r="63" spans="1:9" s="32" customFormat="1" ht="28.2" thickBot="1" x14ac:dyDescent="0.3">
      <c r="A63" s="18" t="s">
        <v>140</v>
      </c>
      <c r="B63" s="38" t="s">
        <v>144</v>
      </c>
      <c r="C63" s="84" t="s">
        <v>151</v>
      </c>
      <c r="D63" s="85" t="s">
        <v>95</v>
      </c>
      <c r="E63" s="86">
        <v>3640</v>
      </c>
      <c r="F63" s="73">
        <v>1.43</v>
      </c>
      <c r="G63" s="23">
        <f t="shared" si="3"/>
        <v>5205.2</v>
      </c>
      <c r="H63" s="100"/>
    </row>
    <row r="64" spans="1:9" s="32" customFormat="1" ht="28.2" thickBot="1" x14ac:dyDescent="0.3">
      <c r="A64" s="18" t="s">
        <v>140</v>
      </c>
      <c r="B64" s="29" t="s">
        <v>145</v>
      </c>
      <c r="C64" s="84" t="s">
        <v>152</v>
      </c>
      <c r="D64" s="85" t="s">
        <v>95</v>
      </c>
      <c r="E64" s="86">
        <v>3640</v>
      </c>
      <c r="F64" s="73">
        <v>26.2</v>
      </c>
      <c r="G64" s="23">
        <f t="shared" si="3"/>
        <v>95368</v>
      </c>
      <c r="H64" s="100"/>
    </row>
    <row r="65" spans="1:8" s="32" customFormat="1" ht="28.2" thickBot="1" x14ac:dyDescent="0.3">
      <c r="A65" s="18" t="s">
        <v>140</v>
      </c>
      <c r="B65" s="38" t="s">
        <v>146</v>
      </c>
      <c r="C65" s="84" t="s">
        <v>151</v>
      </c>
      <c r="D65" s="85" t="s">
        <v>95</v>
      </c>
      <c r="E65" s="86">
        <v>4270</v>
      </c>
      <c r="F65" s="73">
        <v>1.3</v>
      </c>
      <c r="G65" s="23">
        <f t="shared" si="3"/>
        <v>5551</v>
      </c>
      <c r="H65" s="100"/>
    </row>
    <row r="66" spans="1:8" s="32" customFormat="1" ht="28.2" thickBot="1" x14ac:dyDescent="0.3">
      <c r="A66" s="18" t="s">
        <v>140</v>
      </c>
      <c r="B66" s="29" t="s">
        <v>147</v>
      </c>
      <c r="C66" s="84" t="s">
        <v>153</v>
      </c>
      <c r="D66" s="85" t="s">
        <v>95</v>
      </c>
      <c r="E66" s="86">
        <v>4270</v>
      </c>
      <c r="F66" s="73">
        <v>18.23</v>
      </c>
      <c r="G66" s="23">
        <f t="shared" si="3"/>
        <v>77842.100000000006</v>
      </c>
      <c r="H66" s="100"/>
    </row>
    <row r="67" spans="1:8" s="32" customFormat="1" ht="28.2" thickBot="1" x14ac:dyDescent="0.3">
      <c r="A67" s="18" t="s">
        <v>140</v>
      </c>
      <c r="B67" s="38" t="s">
        <v>148</v>
      </c>
      <c r="C67" s="84" t="s">
        <v>154</v>
      </c>
      <c r="D67" s="85" t="s">
        <v>95</v>
      </c>
      <c r="E67" s="86">
        <v>4270</v>
      </c>
      <c r="F67" s="73">
        <v>0.24</v>
      </c>
      <c r="G67" s="23">
        <f t="shared" si="3"/>
        <v>1024.8</v>
      </c>
      <c r="H67" s="100"/>
    </row>
    <row r="68" spans="1:8" s="32" customFormat="1" ht="28.2" thickBot="1" x14ac:dyDescent="0.3">
      <c r="A68" s="18" t="s">
        <v>140</v>
      </c>
      <c r="B68" s="29" t="s">
        <v>265</v>
      </c>
      <c r="C68" s="84" t="s">
        <v>269</v>
      </c>
      <c r="D68" s="85" t="s">
        <v>95</v>
      </c>
      <c r="E68" s="86">
        <v>1097.4000000000001</v>
      </c>
      <c r="F68" s="74">
        <v>14.25</v>
      </c>
      <c r="G68" s="23">
        <f t="shared" si="3"/>
        <v>15637.95</v>
      </c>
      <c r="H68" s="100"/>
    </row>
    <row r="69" spans="1:8" s="32" customFormat="1" ht="28.2" thickBot="1" x14ac:dyDescent="0.3">
      <c r="A69" s="18" t="s">
        <v>140</v>
      </c>
      <c r="B69" s="38" t="s">
        <v>266</v>
      </c>
      <c r="C69" s="84" t="s">
        <v>270</v>
      </c>
      <c r="D69" s="85" t="s">
        <v>95</v>
      </c>
      <c r="E69" s="86">
        <v>608</v>
      </c>
      <c r="F69" s="74">
        <v>43.21</v>
      </c>
      <c r="G69" s="23">
        <f t="shared" si="3"/>
        <v>26271.68</v>
      </c>
      <c r="H69" s="100"/>
    </row>
    <row r="70" spans="1:8" s="32" customFormat="1" ht="28.2" thickBot="1" x14ac:dyDescent="0.3">
      <c r="A70" s="18" t="s">
        <v>140</v>
      </c>
      <c r="B70" s="29" t="s">
        <v>267</v>
      </c>
      <c r="C70" s="84" t="s">
        <v>271</v>
      </c>
      <c r="D70" s="85" t="s">
        <v>95</v>
      </c>
      <c r="E70" s="86">
        <v>489.4</v>
      </c>
      <c r="F70" s="75">
        <v>28.79</v>
      </c>
      <c r="G70" s="26">
        <f t="shared" si="3"/>
        <v>14089.83</v>
      </c>
      <c r="H70" s="100"/>
    </row>
    <row r="71" spans="1:8" s="32" customFormat="1" ht="28.2" thickBot="1" x14ac:dyDescent="0.3">
      <c r="A71" s="18" t="s">
        <v>156</v>
      </c>
      <c r="B71" s="29" t="s">
        <v>157</v>
      </c>
      <c r="C71" s="81" t="s">
        <v>149</v>
      </c>
      <c r="D71" s="82" t="s">
        <v>93</v>
      </c>
      <c r="E71" s="83">
        <v>1869.7</v>
      </c>
      <c r="F71" s="76"/>
      <c r="G71" s="20">
        <f t="shared" si="3"/>
        <v>0</v>
      </c>
      <c r="H71" s="100"/>
    </row>
    <row r="72" spans="1:8" s="32" customFormat="1" ht="28.2" thickBot="1" x14ac:dyDescent="0.3">
      <c r="A72" s="18" t="s">
        <v>156</v>
      </c>
      <c r="B72" s="38" t="s">
        <v>158</v>
      </c>
      <c r="C72" s="84" t="s">
        <v>275</v>
      </c>
      <c r="D72" s="85" t="s">
        <v>95</v>
      </c>
      <c r="E72" s="86">
        <v>3640</v>
      </c>
      <c r="F72" s="77"/>
      <c r="G72" s="23">
        <f t="shared" si="3"/>
        <v>0</v>
      </c>
      <c r="H72" s="100"/>
    </row>
    <row r="73" spans="1:8" s="32" customFormat="1" ht="28.2" thickBot="1" x14ac:dyDescent="0.3">
      <c r="A73" s="18" t="s">
        <v>156</v>
      </c>
      <c r="B73" s="29" t="s">
        <v>159</v>
      </c>
      <c r="C73" s="84" t="s">
        <v>150</v>
      </c>
      <c r="D73" s="85" t="s">
        <v>95</v>
      </c>
      <c r="E73" s="86">
        <v>3640</v>
      </c>
      <c r="F73" s="77"/>
      <c r="G73" s="23">
        <f t="shared" si="3"/>
        <v>0</v>
      </c>
      <c r="H73" s="100"/>
    </row>
    <row r="74" spans="1:8" s="32" customFormat="1" ht="28.2" thickBot="1" x14ac:dyDescent="0.3">
      <c r="A74" s="18" t="s">
        <v>156</v>
      </c>
      <c r="B74" s="38" t="s">
        <v>160</v>
      </c>
      <c r="C74" s="84" t="s">
        <v>151</v>
      </c>
      <c r="D74" s="85" t="s">
        <v>95</v>
      </c>
      <c r="E74" s="86">
        <v>3640</v>
      </c>
      <c r="F74" s="77"/>
      <c r="G74" s="23">
        <f t="shared" si="3"/>
        <v>0</v>
      </c>
      <c r="H74" s="100"/>
    </row>
    <row r="75" spans="1:8" s="32" customFormat="1" ht="28.2" thickBot="1" x14ac:dyDescent="0.3">
      <c r="A75" s="18" t="s">
        <v>156</v>
      </c>
      <c r="B75" s="29" t="s">
        <v>161</v>
      </c>
      <c r="C75" s="84" t="s">
        <v>152</v>
      </c>
      <c r="D75" s="85" t="s">
        <v>95</v>
      </c>
      <c r="E75" s="86">
        <v>3640</v>
      </c>
      <c r="F75" s="77"/>
      <c r="G75" s="23">
        <f t="shared" si="3"/>
        <v>0</v>
      </c>
      <c r="H75" s="100"/>
    </row>
    <row r="76" spans="1:8" s="32" customFormat="1" ht="28.2" thickBot="1" x14ac:dyDescent="0.3">
      <c r="A76" s="18" t="s">
        <v>156</v>
      </c>
      <c r="B76" s="38" t="s">
        <v>162</v>
      </c>
      <c r="C76" s="84" t="s">
        <v>151</v>
      </c>
      <c r="D76" s="85" t="s">
        <v>95</v>
      </c>
      <c r="E76" s="86">
        <v>4270</v>
      </c>
      <c r="F76" s="77"/>
      <c r="G76" s="23">
        <f t="shared" si="3"/>
        <v>0</v>
      </c>
      <c r="H76" s="100"/>
    </row>
    <row r="77" spans="1:8" s="32" customFormat="1" ht="28.2" thickBot="1" x14ac:dyDescent="0.3">
      <c r="A77" s="18" t="s">
        <v>156</v>
      </c>
      <c r="B77" s="29" t="s">
        <v>163</v>
      </c>
      <c r="C77" s="84" t="s">
        <v>153</v>
      </c>
      <c r="D77" s="85" t="s">
        <v>95</v>
      </c>
      <c r="E77" s="86">
        <v>4270</v>
      </c>
      <c r="F77" s="77"/>
      <c r="G77" s="23">
        <f t="shared" si="3"/>
        <v>0</v>
      </c>
      <c r="H77" s="100"/>
    </row>
    <row r="78" spans="1:8" s="32" customFormat="1" ht="28.2" thickBot="1" x14ac:dyDescent="0.3">
      <c r="A78" s="18" t="s">
        <v>156</v>
      </c>
      <c r="B78" s="38" t="s">
        <v>164</v>
      </c>
      <c r="C78" s="84" t="s">
        <v>154</v>
      </c>
      <c r="D78" s="85" t="s">
        <v>95</v>
      </c>
      <c r="E78" s="86">
        <v>4270</v>
      </c>
      <c r="F78" s="78"/>
      <c r="G78" s="23">
        <f t="shared" si="3"/>
        <v>0</v>
      </c>
      <c r="H78" s="39"/>
    </row>
    <row r="79" spans="1:8" s="32" customFormat="1" ht="28.2" thickBot="1" x14ac:dyDescent="0.3">
      <c r="A79" s="18" t="s">
        <v>156</v>
      </c>
      <c r="B79" s="29" t="s">
        <v>272</v>
      </c>
      <c r="C79" s="84" t="s">
        <v>269</v>
      </c>
      <c r="D79" s="85" t="s">
        <v>95</v>
      </c>
      <c r="E79" s="86">
        <v>1097.4000000000001</v>
      </c>
      <c r="F79" s="78"/>
      <c r="G79" s="23">
        <f t="shared" si="3"/>
        <v>0</v>
      </c>
      <c r="H79" s="39"/>
    </row>
    <row r="80" spans="1:8" s="32" customFormat="1" ht="28.2" thickBot="1" x14ac:dyDescent="0.3">
      <c r="A80" s="18" t="s">
        <v>156</v>
      </c>
      <c r="B80" s="38" t="s">
        <v>273</v>
      </c>
      <c r="C80" s="84" t="s">
        <v>270</v>
      </c>
      <c r="D80" s="85" t="s">
        <v>95</v>
      </c>
      <c r="E80" s="86">
        <v>608</v>
      </c>
      <c r="F80" s="78"/>
      <c r="G80" s="23">
        <f t="shared" si="3"/>
        <v>0</v>
      </c>
      <c r="H80" s="39"/>
    </row>
    <row r="81" spans="1:9" s="32" customFormat="1" ht="28.2" thickBot="1" x14ac:dyDescent="0.3">
      <c r="A81" s="18" t="s">
        <v>156</v>
      </c>
      <c r="B81" s="29" t="s">
        <v>274</v>
      </c>
      <c r="C81" s="84" t="s">
        <v>271</v>
      </c>
      <c r="D81" s="85" t="s">
        <v>95</v>
      </c>
      <c r="E81" s="86">
        <v>489.4</v>
      </c>
      <c r="F81" s="78"/>
      <c r="G81" s="40">
        <f t="shared" si="3"/>
        <v>0</v>
      </c>
      <c r="H81" s="27" t="s">
        <v>155</v>
      </c>
      <c r="I81" s="28">
        <f>ROUND(SUM(G60:G81),2)</f>
        <v>454514.46</v>
      </c>
    </row>
    <row r="82" spans="1:9" s="32" customFormat="1" ht="28.2" thickBot="1" x14ac:dyDescent="0.3">
      <c r="A82" s="18" t="s">
        <v>166</v>
      </c>
      <c r="B82" s="29" t="s">
        <v>167</v>
      </c>
      <c r="C82" s="81" t="s">
        <v>174</v>
      </c>
      <c r="D82" s="82" t="s">
        <v>95</v>
      </c>
      <c r="E82" s="83">
        <v>101.3</v>
      </c>
      <c r="F82" s="72">
        <v>18.34</v>
      </c>
      <c r="G82" s="20">
        <f t="shared" ref="G82:G88" si="4">ROUND((E82*F82),2)</f>
        <v>1857.84</v>
      </c>
      <c r="H82" s="10"/>
    </row>
    <row r="83" spans="1:9" s="32" customFormat="1" ht="28.2" thickBot="1" x14ac:dyDescent="0.3">
      <c r="A83" s="18" t="s">
        <v>166</v>
      </c>
      <c r="B83" s="38" t="s">
        <v>168</v>
      </c>
      <c r="C83" s="84" t="s">
        <v>175</v>
      </c>
      <c r="D83" s="85" t="s">
        <v>95</v>
      </c>
      <c r="E83" s="86">
        <v>101.3</v>
      </c>
      <c r="F83" s="73">
        <v>3.78</v>
      </c>
      <c r="G83" s="23">
        <f t="shared" si="4"/>
        <v>382.91</v>
      </c>
      <c r="H83" s="10"/>
    </row>
    <row r="84" spans="1:9" s="32" customFormat="1" ht="28.2" thickBot="1" x14ac:dyDescent="0.3">
      <c r="A84" s="18" t="s">
        <v>166</v>
      </c>
      <c r="B84" s="29" t="s">
        <v>169</v>
      </c>
      <c r="C84" s="84" t="s">
        <v>176</v>
      </c>
      <c r="D84" s="85" t="s">
        <v>95</v>
      </c>
      <c r="E84" s="86">
        <v>62.5</v>
      </c>
      <c r="F84" s="73">
        <v>32.369999999999997</v>
      </c>
      <c r="G84" s="23">
        <f t="shared" si="4"/>
        <v>2023.13</v>
      </c>
      <c r="H84" s="10"/>
    </row>
    <row r="85" spans="1:9" s="32" customFormat="1" ht="28.2" thickBot="1" x14ac:dyDescent="0.3">
      <c r="A85" s="18" t="s">
        <v>166</v>
      </c>
      <c r="B85" s="38" t="s">
        <v>170</v>
      </c>
      <c r="C85" s="84" t="s">
        <v>177</v>
      </c>
      <c r="D85" s="85" t="s">
        <v>95</v>
      </c>
      <c r="E85" s="86">
        <v>4.3</v>
      </c>
      <c r="F85" s="73">
        <v>37.770000000000003</v>
      </c>
      <c r="G85" s="23">
        <f t="shared" si="4"/>
        <v>162.41</v>
      </c>
      <c r="H85" s="10"/>
    </row>
    <row r="86" spans="1:9" s="32" customFormat="1" ht="28.2" thickBot="1" x14ac:dyDescent="0.3">
      <c r="A86" s="18" t="s">
        <v>166</v>
      </c>
      <c r="B86" s="29" t="s">
        <v>171</v>
      </c>
      <c r="C86" s="84" t="s">
        <v>178</v>
      </c>
      <c r="D86" s="85" t="s">
        <v>95</v>
      </c>
      <c r="E86" s="86">
        <v>34.5</v>
      </c>
      <c r="F86" s="73">
        <v>37.770000000000003</v>
      </c>
      <c r="G86" s="23">
        <f t="shared" si="4"/>
        <v>1303.07</v>
      </c>
      <c r="H86" s="10"/>
    </row>
    <row r="87" spans="1:9" s="32" customFormat="1" ht="28.2" thickBot="1" x14ac:dyDescent="0.3">
      <c r="A87" s="18" t="s">
        <v>166</v>
      </c>
      <c r="B87" s="38" t="s">
        <v>172</v>
      </c>
      <c r="C87" s="84" t="s">
        <v>278</v>
      </c>
      <c r="D87" s="85" t="s">
        <v>95</v>
      </c>
      <c r="E87" s="86">
        <v>420.3</v>
      </c>
      <c r="F87" s="73">
        <v>72.290000000000006</v>
      </c>
      <c r="G87" s="23">
        <f t="shared" si="4"/>
        <v>30383.49</v>
      </c>
      <c r="H87" s="10"/>
    </row>
    <row r="88" spans="1:9" s="32" customFormat="1" ht="28.2" thickBot="1" x14ac:dyDescent="0.3">
      <c r="A88" s="18" t="s">
        <v>166</v>
      </c>
      <c r="B88" s="29" t="s">
        <v>276</v>
      </c>
      <c r="C88" s="84" t="s">
        <v>279</v>
      </c>
      <c r="D88" s="85" t="s">
        <v>95</v>
      </c>
      <c r="E88" s="86">
        <v>420.3</v>
      </c>
      <c r="F88" s="73">
        <v>9.93</v>
      </c>
      <c r="G88" s="23">
        <f t="shared" si="4"/>
        <v>4173.58</v>
      </c>
      <c r="H88" s="24"/>
    </row>
    <row r="89" spans="1:9" s="32" customFormat="1" ht="28.2" thickBot="1" x14ac:dyDescent="0.3">
      <c r="A89" s="18" t="s">
        <v>166</v>
      </c>
      <c r="B89" s="38" t="s">
        <v>277</v>
      </c>
      <c r="C89" s="84" t="s">
        <v>280</v>
      </c>
      <c r="D89" s="85" t="s">
        <v>95</v>
      </c>
      <c r="E89" s="86">
        <v>420.3</v>
      </c>
      <c r="F89" s="75">
        <v>118.69</v>
      </c>
      <c r="G89" s="26">
        <f t="shared" ref="G89:G111" si="5">ROUND((E89*F89),2)</f>
        <v>49885.41</v>
      </c>
      <c r="H89" s="27" t="s">
        <v>173</v>
      </c>
      <c r="I89" s="28">
        <f>ROUND(SUM(G82:G89),2)</f>
        <v>90171.839999999997</v>
      </c>
    </row>
    <row r="90" spans="1:9" s="32" customFormat="1" ht="28.2" thickBot="1" x14ac:dyDescent="0.3">
      <c r="A90" s="18" t="s">
        <v>179</v>
      </c>
      <c r="B90" s="38" t="s">
        <v>180</v>
      </c>
      <c r="C90" s="92" t="s">
        <v>281</v>
      </c>
      <c r="D90" s="91" t="s">
        <v>95</v>
      </c>
      <c r="E90" s="93">
        <v>137</v>
      </c>
      <c r="F90" s="75">
        <v>9.9700000000000006</v>
      </c>
      <c r="G90" s="26">
        <f t="shared" ref="G90:G93" si="6">ROUND((E90*F90),2)</f>
        <v>1365.89</v>
      </c>
      <c r="H90" s="27" t="s">
        <v>186</v>
      </c>
      <c r="I90" s="28">
        <f>ROUND(SUM(G90:G90),2)</f>
        <v>1365.89</v>
      </c>
    </row>
    <row r="91" spans="1:9" s="32" customFormat="1" ht="17.399999999999999" thickBot="1" x14ac:dyDescent="0.3">
      <c r="A91" s="18" t="s">
        <v>181</v>
      </c>
      <c r="B91" s="29" t="s">
        <v>182</v>
      </c>
      <c r="C91" s="81" t="s">
        <v>282</v>
      </c>
      <c r="D91" s="82" t="s">
        <v>93</v>
      </c>
      <c r="E91" s="83">
        <v>2.2999999999999998</v>
      </c>
      <c r="F91" s="72">
        <v>227.45</v>
      </c>
      <c r="G91" s="20">
        <f t="shared" si="6"/>
        <v>523.14</v>
      </c>
      <c r="H91" s="10"/>
    </row>
    <row r="92" spans="1:9" s="32" customFormat="1" ht="17.399999999999999" thickBot="1" x14ac:dyDescent="0.3">
      <c r="A92" s="18" t="s">
        <v>181</v>
      </c>
      <c r="B92" s="38" t="s">
        <v>183</v>
      </c>
      <c r="C92" s="84" t="s">
        <v>185</v>
      </c>
      <c r="D92" s="85" t="s">
        <v>93</v>
      </c>
      <c r="E92" s="86">
        <v>99.7</v>
      </c>
      <c r="F92" s="73">
        <v>7.24</v>
      </c>
      <c r="G92" s="23">
        <f t="shared" si="6"/>
        <v>721.83</v>
      </c>
      <c r="H92" s="10"/>
    </row>
    <row r="93" spans="1:9" s="32" customFormat="1" ht="55.8" thickBot="1" x14ac:dyDescent="0.3">
      <c r="A93" s="18" t="s">
        <v>181</v>
      </c>
      <c r="B93" s="38" t="s">
        <v>184</v>
      </c>
      <c r="C93" s="84" t="s">
        <v>283</v>
      </c>
      <c r="D93" s="85" t="s">
        <v>95</v>
      </c>
      <c r="E93" s="86">
        <v>1942</v>
      </c>
      <c r="F93" s="75">
        <v>5.67</v>
      </c>
      <c r="G93" s="26">
        <f t="shared" si="6"/>
        <v>11011.14</v>
      </c>
      <c r="H93" s="27" t="s">
        <v>187</v>
      </c>
      <c r="I93" s="28">
        <f>ROUND(SUM(G91:G93),2)</f>
        <v>12256.11</v>
      </c>
    </row>
    <row r="94" spans="1:9" s="32" customFormat="1" ht="28.2" thickBot="1" x14ac:dyDescent="0.3">
      <c r="A94" s="18" t="s">
        <v>188</v>
      </c>
      <c r="B94" s="29" t="s">
        <v>67</v>
      </c>
      <c r="C94" s="81" t="s">
        <v>189</v>
      </c>
      <c r="D94" s="82" t="s">
        <v>94</v>
      </c>
      <c r="E94" s="83">
        <v>3</v>
      </c>
      <c r="F94" s="72">
        <v>54.35</v>
      </c>
      <c r="G94" s="20">
        <f t="shared" ref="G94:G103" si="7">ROUND((E94*F94),2)</f>
        <v>163.05000000000001</v>
      </c>
      <c r="H94" s="10"/>
    </row>
    <row r="95" spans="1:9" s="32" customFormat="1" ht="28.2" thickBot="1" x14ac:dyDescent="0.3">
      <c r="A95" s="18" t="s">
        <v>188</v>
      </c>
      <c r="B95" s="38" t="s">
        <v>192</v>
      </c>
      <c r="C95" s="84" t="s">
        <v>190</v>
      </c>
      <c r="D95" s="85" t="s">
        <v>94</v>
      </c>
      <c r="E95" s="86">
        <v>4</v>
      </c>
      <c r="F95" s="73">
        <v>20.82</v>
      </c>
      <c r="G95" s="23">
        <f t="shared" si="7"/>
        <v>83.28</v>
      </c>
      <c r="H95" s="10"/>
    </row>
    <row r="96" spans="1:9" s="32" customFormat="1" ht="28.2" thickBot="1" x14ac:dyDescent="0.3">
      <c r="A96" s="18" t="s">
        <v>188</v>
      </c>
      <c r="B96" s="29" t="s">
        <v>193</v>
      </c>
      <c r="C96" s="84" t="s">
        <v>191</v>
      </c>
      <c r="D96" s="85" t="s">
        <v>94</v>
      </c>
      <c r="E96" s="86">
        <v>210</v>
      </c>
      <c r="F96" s="73">
        <v>24.23</v>
      </c>
      <c r="G96" s="23">
        <f t="shared" si="7"/>
        <v>5088.3</v>
      </c>
      <c r="H96" s="10"/>
    </row>
    <row r="97" spans="1:9" s="32" customFormat="1" ht="28.2" thickBot="1" x14ac:dyDescent="0.3">
      <c r="A97" s="18" t="s">
        <v>188</v>
      </c>
      <c r="B97" s="38" t="s">
        <v>194</v>
      </c>
      <c r="C97" s="84" t="s">
        <v>284</v>
      </c>
      <c r="D97" s="85" t="s">
        <v>94</v>
      </c>
      <c r="E97" s="86">
        <v>154</v>
      </c>
      <c r="F97" s="75">
        <v>32.369999999999997</v>
      </c>
      <c r="G97" s="26">
        <f t="shared" si="7"/>
        <v>4984.9799999999996</v>
      </c>
      <c r="H97" s="27" t="s">
        <v>197</v>
      </c>
      <c r="I97" s="28">
        <f>ROUND(SUM(G94:G97),2)</f>
        <v>10319.61</v>
      </c>
    </row>
    <row r="98" spans="1:9" s="32" customFormat="1" ht="28.2" thickBot="1" x14ac:dyDescent="0.3">
      <c r="A98" s="18" t="s">
        <v>195</v>
      </c>
      <c r="B98" s="38" t="s">
        <v>196</v>
      </c>
      <c r="C98" s="84" t="s">
        <v>285</v>
      </c>
      <c r="D98" s="82" t="s">
        <v>70</v>
      </c>
      <c r="E98" s="83">
        <v>148</v>
      </c>
      <c r="F98" s="75">
        <v>140.76</v>
      </c>
      <c r="G98" s="26">
        <f t="shared" si="7"/>
        <v>20832.48</v>
      </c>
      <c r="H98" s="27" t="s">
        <v>198</v>
      </c>
      <c r="I98" s="28">
        <f>ROUND(SUM(G98:G98),2)</f>
        <v>20832.48</v>
      </c>
    </row>
    <row r="99" spans="1:9" s="32" customFormat="1" ht="28.2" thickBot="1" x14ac:dyDescent="0.3">
      <c r="A99" s="18" t="s">
        <v>199</v>
      </c>
      <c r="B99" s="29" t="s">
        <v>200</v>
      </c>
      <c r="C99" s="81" t="s">
        <v>204</v>
      </c>
      <c r="D99" s="82" t="s">
        <v>70</v>
      </c>
      <c r="E99" s="83">
        <v>751</v>
      </c>
      <c r="F99" s="72">
        <v>3.51</v>
      </c>
      <c r="G99" s="20">
        <f t="shared" si="7"/>
        <v>2636.01</v>
      </c>
      <c r="H99" s="10"/>
    </row>
    <row r="100" spans="1:9" s="32" customFormat="1" ht="28.2" thickBot="1" x14ac:dyDescent="0.3">
      <c r="A100" s="18" t="s">
        <v>199</v>
      </c>
      <c r="B100" s="38" t="s">
        <v>201</v>
      </c>
      <c r="C100" s="84" t="s">
        <v>287</v>
      </c>
      <c r="D100" s="85" t="s">
        <v>70</v>
      </c>
      <c r="E100" s="86">
        <v>130</v>
      </c>
      <c r="F100" s="73">
        <v>0.87</v>
      </c>
      <c r="G100" s="23">
        <f t="shared" si="7"/>
        <v>113.1</v>
      </c>
      <c r="H100" s="10"/>
    </row>
    <row r="101" spans="1:9" s="32" customFormat="1" ht="28.2" thickBot="1" x14ac:dyDescent="0.3">
      <c r="A101" s="18" t="s">
        <v>199</v>
      </c>
      <c r="B101" s="29" t="s">
        <v>202</v>
      </c>
      <c r="C101" s="84" t="s">
        <v>288</v>
      </c>
      <c r="D101" s="85" t="s">
        <v>70</v>
      </c>
      <c r="E101" s="86">
        <v>146</v>
      </c>
      <c r="F101" s="73">
        <v>2.63</v>
      </c>
      <c r="G101" s="23">
        <f t="shared" si="7"/>
        <v>383.98</v>
      </c>
      <c r="H101" s="10"/>
    </row>
    <row r="102" spans="1:9" s="32" customFormat="1" ht="28.2" thickBot="1" x14ac:dyDescent="0.3">
      <c r="A102" s="18" t="s">
        <v>199</v>
      </c>
      <c r="B102" s="38" t="s">
        <v>203</v>
      </c>
      <c r="C102" s="84" t="s">
        <v>205</v>
      </c>
      <c r="D102" s="85" t="s">
        <v>70</v>
      </c>
      <c r="E102" s="86">
        <v>33</v>
      </c>
      <c r="F102" s="74">
        <v>1.75</v>
      </c>
      <c r="G102" s="23">
        <f t="shared" si="7"/>
        <v>57.75</v>
      </c>
      <c r="H102" s="10"/>
    </row>
    <row r="103" spans="1:9" s="32" customFormat="1" ht="28.2" thickBot="1" x14ac:dyDescent="0.3">
      <c r="A103" s="18" t="s">
        <v>199</v>
      </c>
      <c r="B103" s="29" t="s">
        <v>286</v>
      </c>
      <c r="C103" s="84" t="s">
        <v>206</v>
      </c>
      <c r="D103" s="85" t="s">
        <v>95</v>
      </c>
      <c r="E103" s="86">
        <v>166.4</v>
      </c>
      <c r="F103" s="75">
        <v>27.01</v>
      </c>
      <c r="G103" s="26">
        <f t="shared" si="7"/>
        <v>4494.46</v>
      </c>
      <c r="H103" s="27" t="s">
        <v>219</v>
      </c>
      <c r="I103" s="28">
        <f>ROUND(SUM(G99:G103),2)</f>
        <v>7685.3</v>
      </c>
    </row>
    <row r="104" spans="1:9" s="32" customFormat="1" ht="28.2" thickBot="1" x14ac:dyDescent="0.3">
      <c r="A104" s="18" t="s">
        <v>211</v>
      </c>
      <c r="B104" s="29" t="s">
        <v>207</v>
      </c>
      <c r="C104" s="92" t="s">
        <v>290</v>
      </c>
      <c r="D104" s="91" t="s">
        <v>94</v>
      </c>
      <c r="E104" s="93">
        <v>9</v>
      </c>
      <c r="F104" s="72">
        <v>123.44</v>
      </c>
      <c r="G104" s="20">
        <f t="shared" ref="G104:G108" si="8">ROUND((E104*F104),2)</f>
        <v>1110.96</v>
      </c>
      <c r="H104" s="10"/>
    </row>
    <row r="105" spans="1:9" s="32" customFormat="1" ht="28.2" thickBot="1" x14ac:dyDescent="0.3">
      <c r="A105" s="18" t="s">
        <v>211</v>
      </c>
      <c r="B105" s="38" t="s">
        <v>208</v>
      </c>
      <c r="C105" s="92" t="s">
        <v>291</v>
      </c>
      <c r="D105" s="91" t="s">
        <v>94</v>
      </c>
      <c r="E105" s="93">
        <v>3</v>
      </c>
      <c r="F105" s="73">
        <v>242.78</v>
      </c>
      <c r="G105" s="23">
        <f t="shared" si="8"/>
        <v>728.34</v>
      </c>
      <c r="H105" s="10"/>
    </row>
    <row r="106" spans="1:9" s="32" customFormat="1" ht="28.2" thickBot="1" x14ac:dyDescent="0.3">
      <c r="A106" s="18" t="s">
        <v>211</v>
      </c>
      <c r="B106" s="29" t="s">
        <v>209</v>
      </c>
      <c r="C106" s="92" t="s">
        <v>292</v>
      </c>
      <c r="D106" s="91" t="s">
        <v>94</v>
      </c>
      <c r="E106" s="93">
        <v>24</v>
      </c>
      <c r="F106" s="73">
        <v>50.83</v>
      </c>
      <c r="G106" s="23">
        <f t="shared" si="8"/>
        <v>1219.92</v>
      </c>
      <c r="H106" s="10"/>
    </row>
    <row r="107" spans="1:9" s="32" customFormat="1" ht="28.2" thickBot="1" x14ac:dyDescent="0.3">
      <c r="A107" s="18" t="s">
        <v>211</v>
      </c>
      <c r="B107" s="38" t="s">
        <v>210</v>
      </c>
      <c r="C107" s="92" t="s">
        <v>293</v>
      </c>
      <c r="D107" s="91" t="s">
        <v>94</v>
      </c>
      <c r="E107" s="93">
        <v>3</v>
      </c>
      <c r="F107" s="74">
        <v>245.77</v>
      </c>
      <c r="G107" s="23">
        <f t="shared" si="8"/>
        <v>737.31</v>
      </c>
      <c r="H107" s="10"/>
    </row>
    <row r="108" spans="1:9" s="32" customFormat="1" ht="28.2" thickBot="1" x14ac:dyDescent="0.3">
      <c r="A108" s="18" t="s">
        <v>211</v>
      </c>
      <c r="B108" s="29" t="s">
        <v>289</v>
      </c>
      <c r="C108" s="92" t="s">
        <v>294</v>
      </c>
      <c r="D108" s="91" t="s">
        <v>94</v>
      </c>
      <c r="E108" s="93">
        <v>30</v>
      </c>
      <c r="F108" s="75">
        <v>58.28</v>
      </c>
      <c r="G108" s="26">
        <f t="shared" si="8"/>
        <v>1748.4</v>
      </c>
      <c r="H108" s="27" t="s">
        <v>218</v>
      </c>
      <c r="I108" s="28">
        <f>ROUND(SUM(G104:G108),2)</f>
        <v>5544.93</v>
      </c>
    </row>
    <row r="109" spans="1:9" s="32" customFormat="1" ht="14.4" thickBot="1" x14ac:dyDescent="0.3">
      <c r="A109" s="18" t="s">
        <v>212</v>
      </c>
      <c r="B109" s="29" t="s">
        <v>213</v>
      </c>
      <c r="C109" s="81" t="s">
        <v>295</v>
      </c>
      <c r="D109" s="82" t="s">
        <v>96</v>
      </c>
      <c r="E109" s="83">
        <v>14</v>
      </c>
      <c r="F109" s="72">
        <v>354.81</v>
      </c>
      <c r="G109" s="20">
        <f t="shared" si="5"/>
        <v>4967.34</v>
      </c>
      <c r="H109" s="10"/>
    </row>
    <row r="110" spans="1:9" s="32" customFormat="1" ht="14.4" thickBot="1" x14ac:dyDescent="0.3">
      <c r="A110" s="18" t="s">
        <v>212</v>
      </c>
      <c r="B110" s="29" t="s">
        <v>214</v>
      </c>
      <c r="C110" s="84" t="s">
        <v>216</v>
      </c>
      <c r="D110" s="85" t="s">
        <v>70</v>
      </c>
      <c r="E110" s="86">
        <v>80</v>
      </c>
      <c r="F110" s="73">
        <v>46.81</v>
      </c>
      <c r="G110" s="23">
        <f t="shared" si="5"/>
        <v>3744.8</v>
      </c>
      <c r="H110" s="24"/>
    </row>
    <row r="111" spans="1:9" s="32" customFormat="1" ht="55.8" thickBot="1" x14ac:dyDescent="0.3">
      <c r="A111" s="18" t="s">
        <v>212</v>
      </c>
      <c r="B111" s="29" t="s">
        <v>215</v>
      </c>
      <c r="C111" s="94" t="s">
        <v>65</v>
      </c>
      <c r="D111" s="95" t="s">
        <v>66</v>
      </c>
      <c r="E111" s="96">
        <v>1</v>
      </c>
      <c r="F111" s="75">
        <v>2158</v>
      </c>
      <c r="G111" s="26">
        <f t="shared" si="5"/>
        <v>2158</v>
      </c>
      <c r="H111" s="27" t="s">
        <v>217</v>
      </c>
      <c r="I111" s="28">
        <f>ROUND(SUM(G109:G111),2)</f>
        <v>10870.14</v>
      </c>
    </row>
    <row r="112" spans="1:9" ht="42" thickBot="1" x14ac:dyDescent="0.3">
      <c r="A112" s="41"/>
      <c r="B112" s="42"/>
      <c r="C112" s="41"/>
      <c r="D112" s="43"/>
      <c r="E112" s="44"/>
      <c r="F112" s="45" t="s">
        <v>40</v>
      </c>
      <c r="G112" s="46">
        <f>SUM(G5:G111)</f>
        <v>956442.3600000001</v>
      </c>
      <c r="H112" s="24"/>
      <c r="I112" s="37"/>
    </row>
    <row r="113" spans="1:9" ht="15" thickBot="1" x14ac:dyDescent="0.3">
      <c r="A113" s="50"/>
      <c r="B113" s="51"/>
      <c r="C113" s="52"/>
      <c r="D113" s="52"/>
      <c r="E113" s="53"/>
      <c r="F113" s="52"/>
      <c r="G113" s="54"/>
    </row>
    <row r="114" spans="1:9" ht="14.4" x14ac:dyDescent="0.3">
      <c r="A114" s="101" t="s">
        <v>71</v>
      </c>
      <c r="B114" s="101"/>
      <c r="C114" s="101"/>
      <c r="D114" s="101"/>
      <c r="E114" s="101"/>
      <c r="F114" s="101"/>
      <c r="G114" s="102"/>
      <c r="H114"/>
      <c r="I114"/>
    </row>
    <row r="115" spans="1:9" ht="29.4" thickBot="1" x14ac:dyDescent="0.35">
      <c r="A115" s="14" t="s">
        <v>34</v>
      </c>
      <c r="B115" s="55" t="s">
        <v>0</v>
      </c>
      <c r="C115" s="14" t="s">
        <v>1</v>
      </c>
      <c r="D115" s="14" t="s">
        <v>2</v>
      </c>
      <c r="E115" s="15" t="s">
        <v>3</v>
      </c>
      <c r="F115" s="16" t="s">
        <v>52</v>
      </c>
      <c r="G115" s="17" t="s">
        <v>5</v>
      </c>
      <c r="H115"/>
      <c r="I115"/>
    </row>
    <row r="116" spans="1:9" ht="15" thickBot="1" x14ac:dyDescent="0.35">
      <c r="A116" s="18" t="s">
        <v>72</v>
      </c>
      <c r="B116" s="29" t="s">
        <v>6</v>
      </c>
      <c r="C116" s="35" t="s">
        <v>220</v>
      </c>
      <c r="D116" s="30" t="s">
        <v>66</v>
      </c>
      <c r="E116" s="30">
        <v>1</v>
      </c>
      <c r="F116" s="66">
        <v>1456.65</v>
      </c>
      <c r="G116" s="20">
        <f>ROUND((E116*F116),2)</f>
        <v>1456.65</v>
      </c>
      <c r="H116"/>
      <c r="I116"/>
    </row>
    <row r="117" spans="1:9" ht="15" thickBot="1" x14ac:dyDescent="0.35">
      <c r="A117" s="33" t="s">
        <v>72</v>
      </c>
      <c r="B117" s="38" t="s">
        <v>7</v>
      </c>
      <c r="C117" s="35" t="s">
        <v>221</v>
      </c>
      <c r="D117" s="22" t="s">
        <v>94</v>
      </c>
      <c r="E117" s="22">
        <v>19</v>
      </c>
      <c r="F117" s="67">
        <v>189.53</v>
      </c>
      <c r="G117" s="23">
        <f t="shared" ref="G117:G138" si="9">ROUND((E117*F117),2)</f>
        <v>3601.07</v>
      </c>
      <c r="H117"/>
      <c r="I117"/>
    </row>
    <row r="118" spans="1:9" ht="15" thickBot="1" x14ac:dyDescent="0.35">
      <c r="A118" s="33" t="s">
        <v>72</v>
      </c>
      <c r="B118" s="38" t="s">
        <v>8</v>
      </c>
      <c r="C118" s="35" t="s">
        <v>222</v>
      </c>
      <c r="D118" s="22" t="s">
        <v>94</v>
      </c>
      <c r="E118" s="22">
        <v>19</v>
      </c>
      <c r="F118" s="67">
        <v>825.7</v>
      </c>
      <c r="G118" s="23">
        <f t="shared" si="9"/>
        <v>15688.3</v>
      </c>
      <c r="H118"/>
      <c r="I118"/>
    </row>
    <row r="119" spans="1:9" ht="15" thickBot="1" x14ac:dyDescent="0.35">
      <c r="A119" s="33" t="s">
        <v>72</v>
      </c>
      <c r="B119" s="38" t="s">
        <v>9</v>
      </c>
      <c r="C119" s="35" t="s">
        <v>223</v>
      </c>
      <c r="D119" s="22" t="s">
        <v>94</v>
      </c>
      <c r="E119" s="22">
        <v>19</v>
      </c>
      <c r="F119" s="67">
        <v>38.03</v>
      </c>
      <c r="G119" s="23">
        <f t="shared" si="9"/>
        <v>722.57</v>
      </c>
      <c r="H119"/>
      <c r="I119"/>
    </row>
    <row r="120" spans="1:9" ht="15" thickBot="1" x14ac:dyDescent="0.35">
      <c r="A120" s="33" t="s">
        <v>72</v>
      </c>
      <c r="B120" s="38" t="s">
        <v>10</v>
      </c>
      <c r="C120" s="35" t="s">
        <v>224</v>
      </c>
      <c r="D120" s="22" t="s">
        <v>94</v>
      </c>
      <c r="E120" s="22">
        <v>13</v>
      </c>
      <c r="F120" s="67">
        <v>124.47</v>
      </c>
      <c r="G120" s="23">
        <f t="shared" si="9"/>
        <v>1618.11</v>
      </c>
      <c r="H120"/>
      <c r="I120"/>
    </row>
    <row r="121" spans="1:9" ht="15" thickBot="1" x14ac:dyDescent="0.35">
      <c r="A121" s="33" t="s">
        <v>72</v>
      </c>
      <c r="B121" s="38" t="s">
        <v>11</v>
      </c>
      <c r="C121" s="35" t="s">
        <v>225</v>
      </c>
      <c r="D121" s="22" t="s">
        <v>94</v>
      </c>
      <c r="E121" s="22">
        <v>19</v>
      </c>
      <c r="F121" s="67">
        <v>286.99</v>
      </c>
      <c r="G121" s="23">
        <f t="shared" si="9"/>
        <v>5452.81</v>
      </c>
      <c r="H121"/>
      <c r="I121"/>
    </row>
    <row r="122" spans="1:9" ht="15" thickBot="1" x14ac:dyDescent="0.35">
      <c r="A122" s="33" t="s">
        <v>72</v>
      </c>
      <c r="B122" s="38" t="s">
        <v>12</v>
      </c>
      <c r="C122" s="35" t="s">
        <v>226</v>
      </c>
      <c r="D122" s="22" t="s">
        <v>70</v>
      </c>
      <c r="E122" s="22">
        <v>179</v>
      </c>
      <c r="F122" s="67">
        <v>1.89</v>
      </c>
      <c r="G122" s="23">
        <f t="shared" si="9"/>
        <v>338.31</v>
      </c>
      <c r="H122"/>
      <c r="I122"/>
    </row>
    <row r="123" spans="1:9" ht="15" thickBot="1" x14ac:dyDescent="0.35">
      <c r="A123" s="33" t="s">
        <v>72</v>
      </c>
      <c r="B123" s="38" t="s">
        <v>13</v>
      </c>
      <c r="C123" s="35" t="s">
        <v>227</v>
      </c>
      <c r="D123" s="22" t="s">
        <v>94</v>
      </c>
      <c r="E123" s="22">
        <v>20</v>
      </c>
      <c r="F123" s="67">
        <v>16.89</v>
      </c>
      <c r="G123" s="23">
        <f t="shared" si="9"/>
        <v>337.8</v>
      </c>
      <c r="H123"/>
      <c r="I123"/>
    </row>
    <row r="124" spans="1:9" ht="28.2" thickBot="1" x14ac:dyDescent="0.35">
      <c r="A124" s="33" t="s">
        <v>72</v>
      </c>
      <c r="B124" s="38" t="s">
        <v>14</v>
      </c>
      <c r="C124" s="35" t="s">
        <v>228</v>
      </c>
      <c r="D124" s="22" t="s">
        <v>70</v>
      </c>
      <c r="E124" s="22">
        <v>400</v>
      </c>
      <c r="F124" s="67">
        <v>5.13</v>
      </c>
      <c r="G124" s="23">
        <f t="shared" si="9"/>
        <v>2052</v>
      </c>
      <c r="H124"/>
      <c r="I124"/>
    </row>
    <row r="125" spans="1:9" ht="28.2" thickBot="1" x14ac:dyDescent="0.35">
      <c r="A125" s="33" t="s">
        <v>72</v>
      </c>
      <c r="B125" s="38" t="s">
        <v>42</v>
      </c>
      <c r="C125" s="35" t="s">
        <v>229</v>
      </c>
      <c r="D125" s="22" t="s">
        <v>70</v>
      </c>
      <c r="E125" s="22">
        <v>95</v>
      </c>
      <c r="F125" s="67">
        <v>6.04</v>
      </c>
      <c r="G125" s="23">
        <f t="shared" si="9"/>
        <v>573.79999999999995</v>
      </c>
      <c r="H125"/>
      <c r="I125"/>
    </row>
    <row r="126" spans="1:9" ht="15" thickBot="1" x14ac:dyDescent="0.35">
      <c r="A126" s="33" t="s">
        <v>72</v>
      </c>
      <c r="B126" s="38" t="s">
        <v>43</v>
      </c>
      <c r="C126" s="35" t="s">
        <v>230</v>
      </c>
      <c r="D126" s="22" t="s">
        <v>70</v>
      </c>
      <c r="E126" s="22">
        <v>495</v>
      </c>
      <c r="F126" s="67">
        <v>2.4300000000000002</v>
      </c>
      <c r="G126" s="23">
        <f t="shared" si="9"/>
        <v>1202.8499999999999</v>
      </c>
      <c r="H126"/>
      <c r="I126"/>
    </row>
    <row r="127" spans="1:9" ht="15" thickBot="1" x14ac:dyDescent="0.35">
      <c r="A127" s="33" t="s">
        <v>72</v>
      </c>
      <c r="B127" s="38" t="s">
        <v>44</v>
      </c>
      <c r="C127" s="35" t="s">
        <v>231</v>
      </c>
      <c r="D127" s="22" t="s">
        <v>70</v>
      </c>
      <c r="E127" s="22">
        <v>40</v>
      </c>
      <c r="F127" s="67">
        <v>41.54</v>
      </c>
      <c r="G127" s="23">
        <f t="shared" si="9"/>
        <v>1661.6</v>
      </c>
      <c r="H127"/>
      <c r="I127"/>
    </row>
    <row r="128" spans="1:9" ht="15" thickBot="1" x14ac:dyDescent="0.35">
      <c r="A128" s="33" t="s">
        <v>72</v>
      </c>
      <c r="B128" s="38" t="s">
        <v>45</v>
      </c>
      <c r="C128" s="35" t="s">
        <v>232</v>
      </c>
      <c r="D128" s="22" t="s">
        <v>70</v>
      </c>
      <c r="E128" s="22">
        <v>535</v>
      </c>
      <c r="F128" s="67">
        <v>3.57</v>
      </c>
      <c r="G128" s="23">
        <f t="shared" si="9"/>
        <v>1909.95</v>
      </c>
      <c r="H128"/>
      <c r="I128"/>
    </row>
    <row r="129" spans="1:9" ht="15" thickBot="1" x14ac:dyDescent="0.35">
      <c r="A129" s="33" t="s">
        <v>72</v>
      </c>
      <c r="B129" s="38" t="s">
        <v>46</v>
      </c>
      <c r="C129" s="35" t="s">
        <v>233</v>
      </c>
      <c r="D129" s="22" t="s">
        <v>70</v>
      </c>
      <c r="E129" s="22">
        <v>495</v>
      </c>
      <c r="F129" s="67">
        <v>0.54</v>
      </c>
      <c r="G129" s="23">
        <f t="shared" si="9"/>
        <v>267.3</v>
      </c>
      <c r="H129"/>
      <c r="I129"/>
    </row>
    <row r="130" spans="1:9" ht="17.399999999999999" thickBot="1" x14ac:dyDescent="0.35">
      <c r="A130" s="33" t="s">
        <v>72</v>
      </c>
      <c r="B130" s="38" t="s">
        <v>47</v>
      </c>
      <c r="C130" s="35" t="s">
        <v>234</v>
      </c>
      <c r="D130" s="22" t="s">
        <v>93</v>
      </c>
      <c r="E130" s="22">
        <v>50</v>
      </c>
      <c r="F130" s="67">
        <v>2.7</v>
      </c>
      <c r="G130" s="23">
        <f t="shared" si="9"/>
        <v>135</v>
      </c>
      <c r="H130" s="24"/>
      <c r="I130"/>
    </row>
    <row r="131" spans="1:9" ht="17.399999999999999" thickBot="1" x14ac:dyDescent="0.35">
      <c r="A131" s="33" t="s">
        <v>72</v>
      </c>
      <c r="B131" s="38" t="s">
        <v>50</v>
      </c>
      <c r="C131" s="35" t="s">
        <v>235</v>
      </c>
      <c r="D131" s="22" t="s">
        <v>95</v>
      </c>
      <c r="E131" s="79">
        <v>250</v>
      </c>
      <c r="F131" s="80">
        <v>1.35</v>
      </c>
      <c r="G131" s="40">
        <f t="shared" si="9"/>
        <v>337.5</v>
      </c>
      <c r="H131" s="24"/>
      <c r="I131"/>
    </row>
    <row r="132" spans="1:9" ht="15" thickBot="1" x14ac:dyDescent="0.35">
      <c r="A132" s="33" t="s">
        <v>72</v>
      </c>
      <c r="B132" s="38" t="s">
        <v>74</v>
      </c>
      <c r="C132" s="35" t="s">
        <v>237</v>
      </c>
      <c r="D132" s="22" t="s">
        <v>66</v>
      </c>
      <c r="E132" s="79">
        <v>20</v>
      </c>
      <c r="F132" s="80">
        <v>66.09</v>
      </c>
      <c r="G132" s="40">
        <f t="shared" si="9"/>
        <v>1321.8</v>
      </c>
      <c r="H132" s="24"/>
      <c r="I132"/>
    </row>
    <row r="133" spans="1:9" ht="15" thickBot="1" x14ac:dyDescent="0.35">
      <c r="A133" s="33" t="s">
        <v>72</v>
      </c>
      <c r="B133" s="38" t="s">
        <v>75</v>
      </c>
      <c r="C133" s="35" t="s">
        <v>238</v>
      </c>
      <c r="D133" s="22" t="s">
        <v>94</v>
      </c>
      <c r="E133" s="79">
        <v>39</v>
      </c>
      <c r="F133" s="80">
        <v>5.93</v>
      </c>
      <c r="G133" s="40">
        <f t="shared" si="9"/>
        <v>231.27</v>
      </c>
      <c r="H133" s="24"/>
      <c r="I133"/>
    </row>
    <row r="134" spans="1:9" ht="15" thickBot="1" x14ac:dyDescent="0.35">
      <c r="A134" s="33" t="s">
        <v>72</v>
      </c>
      <c r="B134" s="38" t="s">
        <v>76</v>
      </c>
      <c r="C134" s="35" t="s">
        <v>239</v>
      </c>
      <c r="D134" s="22" t="s">
        <v>94</v>
      </c>
      <c r="E134" s="79">
        <v>20</v>
      </c>
      <c r="F134" s="80">
        <v>7.01</v>
      </c>
      <c r="G134" s="40">
        <f t="shared" si="9"/>
        <v>140.19999999999999</v>
      </c>
      <c r="H134" s="24"/>
      <c r="I134"/>
    </row>
    <row r="135" spans="1:9" ht="15" thickBot="1" x14ac:dyDescent="0.35">
      <c r="A135" s="33" t="s">
        <v>72</v>
      </c>
      <c r="B135" s="38" t="s">
        <v>77</v>
      </c>
      <c r="C135" s="35" t="s">
        <v>240</v>
      </c>
      <c r="D135" s="22" t="s">
        <v>94</v>
      </c>
      <c r="E135" s="79">
        <v>20</v>
      </c>
      <c r="F135" s="80">
        <v>4.8600000000000003</v>
      </c>
      <c r="G135" s="40">
        <f t="shared" si="9"/>
        <v>97.2</v>
      </c>
      <c r="H135" s="24"/>
      <c r="I135"/>
    </row>
    <row r="136" spans="1:9" ht="15" thickBot="1" x14ac:dyDescent="0.35">
      <c r="A136" s="33" t="s">
        <v>72</v>
      </c>
      <c r="B136" s="38" t="s">
        <v>78</v>
      </c>
      <c r="C136" s="35" t="s">
        <v>241</v>
      </c>
      <c r="D136" s="22" t="s">
        <v>94</v>
      </c>
      <c r="E136" s="79">
        <v>50</v>
      </c>
      <c r="F136" s="80">
        <v>7.01</v>
      </c>
      <c r="G136" s="40">
        <f t="shared" si="9"/>
        <v>350.5</v>
      </c>
      <c r="H136" s="24"/>
      <c r="I136"/>
    </row>
    <row r="137" spans="1:9" ht="15" thickBot="1" x14ac:dyDescent="0.35">
      <c r="A137" s="33" t="s">
        <v>72</v>
      </c>
      <c r="B137" s="38" t="s">
        <v>236</v>
      </c>
      <c r="C137" s="35" t="s">
        <v>242</v>
      </c>
      <c r="D137" s="25" t="s">
        <v>66</v>
      </c>
      <c r="E137" s="25">
        <v>1</v>
      </c>
      <c r="F137" s="80">
        <v>755.3</v>
      </c>
      <c r="G137" s="40">
        <f t="shared" si="9"/>
        <v>755.3</v>
      </c>
      <c r="H137" s="24"/>
      <c r="I137"/>
    </row>
    <row r="138" spans="1:9" ht="28.2" thickBot="1" x14ac:dyDescent="0.3">
      <c r="A138" s="33" t="s">
        <v>72</v>
      </c>
      <c r="B138" s="38" t="s">
        <v>296</v>
      </c>
      <c r="C138" s="35" t="s">
        <v>297</v>
      </c>
      <c r="D138" s="25" t="s">
        <v>94</v>
      </c>
      <c r="E138" s="25">
        <v>2</v>
      </c>
      <c r="F138" s="68">
        <v>134.88</v>
      </c>
      <c r="G138" s="26">
        <f t="shared" si="9"/>
        <v>269.76</v>
      </c>
      <c r="H138" s="27" t="s">
        <v>53</v>
      </c>
      <c r="I138" s="28">
        <f>ROUND(SUM(G116:G138),2)</f>
        <v>40521.65</v>
      </c>
    </row>
    <row r="139" spans="1:9" ht="42" thickBot="1" x14ac:dyDescent="0.35">
      <c r="A139"/>
      <c r="B139" s="56"/>
      <c r="C139" s="11"/>
      <c r="D139"/>
      <c r="E139" s="57"/>
      <c r="F139" s="58" t="s">
        <v>54</v>
      </c>
      <c r="G139" s="59">
        <f>SUM(G116:G138)</f>
        <v>40521.65</v>
      </c>
      <c r="H139"/>
      <c r="I139"/>
    </row>
    <row r="140" spans="1:9" ht="14.4" x14ac:dyDescent="0.3">
      <c r="A140" s="50"/>
      <c r="B140" s="51"/>
      <c r="C140"/>
      <c r="D140" s="52"/>
      <c r="E140" s="53"/>
      <c r="F140" s="52"/>
      <c r="G140" s="54"/>
    </row>
  </sheetData>
  <sheetProtection algorithmName="SHA-512" hashValue="95ji/mPcUKsWhWF8ZGEsJZCKTQgAlEyKJk/J++741M2SxH5FLJs3m4wgU7VTyqjNWJw5TWNkJE9AKYhCIuKdOA==" saltValue="8TQ8LCNOVuQMr/TwwU4DzQ==" spinCount="100000" sheet="1" objects="1" scenarios="1"/>
  <mergeCells count="4">
    <mergeCell ref="H60:H77"/>
    <mergeCell ref="A114:G114"/>
    <mergeCell ref="A1:G1"/>
    <mergeCell ref="A3:G3"/>
  </mergeCells>
  <phoneticPr fontId="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86DB0-1785-4EEF-9584-22D814064762}">
  <dimension ref="A1:G14"/>
  <sheetViews>
    <sheetView tabSelected="1" zoomScale="130" zoomScaleNormal="130" workbookViewId="0">
      <selection activeCell="D6" sqref="D6"/>
    </sheetView>
  </sheetViews>
  <sheetFormatPr defaultRowHeight="14.4" x14ac:dyDescent="0.3"/>
  <cols>
    <col min="1" max="1" width="15.33203125" customWidth="1"/>
    <col min="2" max="2" width="48.6640625" customWidth="1"/>
    <col min="3" max="3" width="16.109375" customWidth="1"/>
  </cols>
  <sheetData>
    <row r="1" spans="1:7" ht="52.8" customHeight="1" x14ac:dyDescent="0.3">
      <c r="A1" s="106" t="s">
        <v>249</v>
      </c>
      <c r="B1" s="106"/>
      <c r="C1" s="106"/>
      <c r="D1" s="97"/>
      <c r="E1" s="97"/>
      <c r="F1" s="97"/>
      <c r="G1" s="97"/>
    </row>
    <row r="2" spans="1:7" x14ac:dyDescent="0.3">
      <c r="A2" s="107" t="s">
        <v>55</v>
      </c>
      <c r="B2" s="107"/>
      <c r="C2" s="107"/>
    </row>
    <row r="3" spans="1:7" ht="26.4" x14ac:dyDescent="0.3">
      <c r="A3" s="1" t="s">
        <v>63</v>
      </c>
      <c r="B3" s="1" t="s">
        <v>56</v>
      </c>
      <c r="C3" s="1" t="s">
        <v>57</v>
      </c>
    </row>
    <row r="4" spans="1:7" x14ac:dyDescent="0.3">
      <c r="A4" s="2">
        <v>1</v>
      </c>
      <c r="B4" s="3" t="s">
        <v>58</v>
      </c>
      <c r="C4" s="8">
        <f>'kelio Nr.'!G112</f>
        <v>956442.3600000001</v>
      </c>
    </row>
    <row r="5" spans="1:7" x14ac:dyDescent="0.3">
      <c r="A5" s="2">
        <v>2</v>
      </c>
      <c r="B5" s="3" t="s">
        <v>73</v>
      </c>
      <c r="C5" s="8">
        <f>'kelio Nr.'!G139</f>
        <v>40521.65</v>
      </c>
    </row>
    <row r="6" spans="1:7" ht="26.4" x14ac:dyDescent="0.3">
      <c r="A6" s="1" t="s">
        <v>59</v>
      </c>
      <c r="B6" s="4" t="s">
        <v>60</v>
      </c>
      <c r="C6" s="9">
        <f>ROUND(SUM(C4:C5),2)</f>
        <v>996964.01</v>
      </c>
    </row>
    <row r="7" spans="1:7" x14ac:dyDescent="0.3">
      <c r="A7" s="5"/>
      <c r="B7" s="5"/>
      <c r="C7" s="5"/>
    </row>
    <row r="8" spans="1:7" ht="84.6" customHeight="1" x14ac:dyDescent="0.3">
      <c r="A8" s="108" t="s">
        <v>51</v>
      </c>
      <c r="B8" s="108"/>
      <c r="C8" s="108"/>
    </row>
    <row r="9" spans="1:7" x14ac:dyDescent="0.3">
      <c r="A9" s="6"/>
      <c r="B9" s="6"/>
      <c r="C9" s="6"/>
    </row>
    <row r="10" spans="1:7" x14ac:dyDescent="0.3">
      <c r="A10" s="5"/>
      <c r="B10" s="5"/>
      <c r="C10" s="7" t="s">
        <v>61</v>
      </c>
    </row>
    <row r="11" spans="1:7" x14ac:dyDescent="0.3">
      <c r="A11" s="5"/>
      <c r="B11" s="5"/>
      <c r="C11" s="5"/>
    </row>
    <row r="12" spans="1:7" ht="243.6" customHeight="1" x14ac:dyDescent="0.3">
      <c r="A12" s="104" t="s">
        <v>298</v>
      </c>
      <c r="B12" s="105"/>
      <c r="C12" s="105"/>
    </row>
    <row r="13" spans="1:7" ht="127.2" customHeight="1" x14ac:dyDescent="0.3">
      <c r="A13" s="109" t="s">
        <v>64</v>
      </c>
      <c r="B13" s="110"/>
      <c r="C13" s="110"/>
    </row>
    <row r="14" spans="1:7" ht="82.95" customHeight="1" x14ac:dyDescent="0.3">
      <c r="A14" s="104" t="s">
        <v>62</v>
      </c>
      <c r="B14" s="105"/>
      <c r="C14" s="105"/>
    </row>
  </sheetData>
  <sheetProtection algorithmName="SHA-512" hashValue="yRg56y1JCcIdsqZHFbIhnz2cnJsc7rKNJvxNg6TGPjpwTFhKF5tmUGFjYsbo5X4OLE0FHn/lzizHK3XMt1QjUg==" saltValue="yXpoC31NaclFxBhG0WlhFQ==" spinCount="100000" sheet="1" objects="1" scenarios="1"/>
  <mergeCells count="6">
    <mergeCell ref="A14:C14"/>
    <mergeCell ref="A1:C1"/>
    <mergeCell ref="A2:C2"/>
    <mergeCell ref="A8:C8"/>
    <mergeCell ref="A12:C12"/>
    <mergeCell ref="A13:C1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6867AF468A42B4187A85A581AB0728C" ma:contentTypeVersion="3" ma:contentTypeDescription="Create a new document." ma:contentTypeScope="" ma:versionID="a7cf4ff3ff6b6fc3eddf7fd742901311">
  <xsd:schema xmlns:xsd="http://www.w3.org/2001/XMLSchema" xmlns:xs="http://www.w3.org/2001/XMLSchema" xmlns:p="http://schemas.microsoft.com/office/2006/metadata/properties" xmlns:ns2="749dd145-31db-4f08-a050-dcefa06a31eb" targetNamespace="http://schemas.microsoft.com/office/2006/metadata/properties" ma:root="true" ma:fieldsID="88807957dc7312ac8d9cae30625148f5" ns2:_="">
    <xsd:import namespace="749dd145-31db-4f08-a050-dcefa06a31eb"/>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9dd145-31db-4f08-a050-dcefa06a31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6FD625C-679B-41A3-8366-9EAD1897D402}">
  <ds:schemaRefs>
    <ds:schemaRef ds:uri="http://www.w3.org/XML/1998/namespace"/>
    <ds:schemaRef ds:uri="7a46897f-8598-4a34-8507-93520d9ef037"/>
    <ds:schemaRef ds:uri="http://schemas.microsoft.com/office/2006/documentManagement/types"/>
    <ds:schemaRef ds:uri="http://purl.org/dc/elements/1.1/"/>
    <ds:schemaRef ds:uri="http://schemas.microsoft.com/office/infopath/2007/PartnerControls"/>
    <ds:schemaRef ds:uri="http://schemas.microsoft.com/office/2006/metadata/properties"/>
    <ds:schemaRef ds:uri="http://schemas.openxmlformats.org/package/2006/metadata/core-properties"/>
    <ds:schemaRef ds:uri="a4f0b813-58c8-419d-86f0-995739304b80"/>
    <ds:schemaRef ds:uri="http://purl.org/dc/dcmitype/"/>
    <ds:schemaRef ds:uri="http://purl.org/dc/terms/"/>
  </ds:schemaRefs>
</ds:datastoreItem>
</file>

<file path=customXml/itemProps2.xml><?xml version="1.0" encoding="utf-8"?>
<ds:datastoreItem xmlns:ds="http://schemas.openxmlformats.org/officeDocument/2006/customXml" ds:itemID="{2769C576-AA9D-4ABB-89EC-364F21A9D6E2}">
  <ds:schemaRefs>
    <ds:schemaRef ds:uri="http://schemas.microsoft.com/sharepoint/v3/contenttype/forms"/>
  </ds:schemaRefs>
</ds:datastoreItem>
</file>

<file path=customXml/itemProps3.xml><?xml version="1.0" encoding="utf-8"?>
<ds:datastoreItem xmlns:ds="http://schemas.openxmlformats.org/officeDocument/2006/customXml" ds:itemID="{DF980CCF-7AFC-4D97-85BF-9928BB98D8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9dd145-31db-4f08-a050-dcefa06a31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kelio Nr.</vt:lpstr>
      <vt:lpstr>santrauka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LAKD</dc:creator>
  <cp:lastModifiedBy>TRAKUMAS Darius</cp:lastModifiedBy>
  <dcterms:created xsi:type="dcterms:W3CDTF">2020-10-05T14:48:34Z</dcterms:created>
  <dcterms:modified xsi:type="dcterms:W3CDTF">2023-10-20T11:19:34Z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f08ec5-d6d9-4227-8387-ccbfcb3632c4_Enabled">
    <vt:lpwstr>true</vt:lpwstr>
  </property>
  <property fmtid="{D5CDD505-2E9C-101B-9397-08002B2CF9AE}" pid="3" name="MSIP_Label_43f08ec5-d6d9-4227-8387-ccbfcb3632c4_SetDate">
    <vt:lpwstr>2021-03-31T05:56:18Z</vt:lpwstr>
  </property>
  <property fmtid="{D5CDD505-2E9C-101B-9397-08002B2CF9AE}" pid="4" name="MSIP_Label_43f08ec5-d6d9-4227-8387-ccbfcb3632c4_Method">
    <vt:lpwstr>Standard</vt:lpwstr>
  </property>
  <property fmtid="{D5CDD505-2E9C-101B-9397-08002B2CF9AE}" pid="5" name="MSIP_Label_43f08ec5-d6d9-4227-8387-ccbfcb3632c4_Name">
    <vt:lpwstr>Sweco Restricted</vt:lpwstr>
  </property>
  <property fmtid="{D5CDD505-2E9C-101B-9397-08002B2CF9AE}" pid="6" name="MSIP_Label_43f08ec5-d6d9-4227-8387-ccbfcb3632c4_SiteId">
    <vt:lpwstr>b7872ef0-9a00-4c18-8a4a-c7d25c778a9e</vt:lpwstr>
  </property>
  <property fmtid="{D5CDD505-2E9C-101B-9397-08002B2CF9AE}" pid="7" name="MSIP_Label_43f08ec5-d6d9-4227-8387-ccbfcb3632c4_ActionId">
    <vt:lpwstr>0de00f5f-1e3f-49c3-ad10-b02afa9bfe39</vt:lpwstr>
  </property>
  <property fmtid="{D5CDD505-2E9C-101B-9397-08002B2CF9AE}" pid="8" name="MSIP_Label_43f08ec5-d6d9-4227-8387-ccbfcb3632c4_ContentBits">
    <vt:lpwstr>0</vt:lpwstr>
  </property>
  <property fmtid="{D5CDD505-2E9C-101B-9397-08002B2CF9AE}" pid="9" name="ContentTypeId">
    <vt:lpwstr>0x010100E6867AF468A42B4187A85A581AB0728C</vt:lpwstr>
  </property>
</Properties>
</file>